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12060" windowHeight="11745" activeTab="0"/>
  </bookViews>
  <sheets>
    <sheet name="план" sheetId="2" r:id="rId1"/>
    <sheet name="Изначальный вариант" sheetId="4" r:id="rId2"/>
  </sheets>
  <definedNames>
    <definedName name="_xlnm.Print_Titles" localSheetId="0">'план'!$4:$4</definedName>
  </definedNames>
  <calcPr calcId="124519"/>
</workbook>
</file>

<file path=xl/sharedStrings.xml><?xml version="1.0" encoding="utf-8"?>
<sst xmlns="http://schemas.openxmlformats.org/spreadsheetml/2006/main" count="293" uniqueCount="188">
  <si>
    <t>Наименование учреждения</t>
  </si>
  <si>
    <t>Вид работ</t>
  </si>
  <si>
    <t>Благоустройство территории</t>
  </si>
  <si>
    <t>ДОУ № 40</t>
  </si>
  <si>
    <t>СОШ № 27</t>
  </si>
  <si>
    <t>№ п/п</t>
  </si>
  <si>
    <t>Замена оконных блоков</t>
  </si>
  <si>
    <t>ДОУ № 38</t>
  </si>
  <si>
    <t>ДОУ № 27</t>
  </si>
  <si>
    <t>ДОУ № 45</t>
  </si>
  <si>
    <t>Капитальный ремонт санузлов</t>
  </si>
  <si>
    <t>ДОУ № 11</t>
  </si>
  <si>
    <t>ДОУ № 10</t>
  </si>
  <si>
    <t>ДОУ № 21</t>
  </si>
  <si>
    <t>ДОУ № 13</t>
  </si>
  <si>
    <t>ДОУ Капитальные ремонты</t>
  </si>
  <si>
    <t>ДОУ № 9</t>
  </si>
  <si>
    <t>СОШ Замена оконных блоков</t>
  </si>
  <si>
    <t>СОШ Капитальные ремонты</t>
  </si>
  <si>
    <t>Итого по Кап. ремонтам СОШ</t>
  </si>
  <si>
    <t>СОШ № 134</t>
  </si>
  <si>
    <t>Капитальный ремонт фасада и отмостки здания</t>
  </si>
  <si>
    <t>Стоимость работ, руб.</t>
  </si>
  <si>
    <t>Устройство водосточной системы</t>
  </si>
  <si>
    <t>ДОУ № 101</t>
  </si>
  <si>
    <t>СОШ № 11</t>
  </si>
  <si>
    <t>СОШ с.Новоникольск</t>
  </si>
  <si>
    <t>СОШ п.Тимирязевский</t>
  </si>
  <si>
    <t>СОШ с.Алексей-Никольское</t>
  </si>
  <si>
    <t>ДОУ № 5</t>
  </si>
  <si>
    <t>Благоустройство и отвод поверхностных вод с территории</t>
  </si>
  <si>
    <t>СОШ с.Красный Яр</t>
  </si>
  <si>
    <t>СОШ с.Каменушка</t>
  </si>
  <si>
    <t>СОШ № 31</t>
  </si>
  <si>
    <t>СОШ с.Борисовка</t>
  </si>
  <si>
    <t>ДОУ № 44</t>
  </si>
  <si>
    <t>Капитальный ремонт внутренней системы отопления здания</t>
  </si>
  <si>
    <t>СОШ с.Раковка</t>
  </si>
  <si>
    <t>местный бюджет</t>
  </si>
  <si>
    <t>краевой бюджет</t>
  </si>
  <si>
    <t xml:space="preserve">примечание </t>
  </si>
  <si>
    <t>СОШ Каменушка</t>
  </si>
  <si>
    <t>Капитальный ремонт кровли</t>
  </si>
  <si>
    <t>Устройство теневых навесов-3 шт.</t>
  </si>
  <si>
    <t>Благоустройство территории с устройством теневых навесов-6 шт.</t>
  </si>
  <si>
    <t>ДОУ №22</t>
  </si>
  <si>
    <t>Замена козырьков</t>
  </si>
  <si>
    <t>ДОЛ "Надежда"</t>
  </si>
  <si>
    <t>Благоустройство территории (укладка резиновой крошки на спортплощадке)</t>
  </si>
  <si>
    <t>Итого ДОЛ "Надежда"</t>
  </si>
  <si>
    <t>Благоустройство ДОУ</t>
  </si>
  <si>
    <t>Итого Капремонт ДОУ</t>
  </si>
  <si>
    <t>предписание Роспотребнадзора</t>
  </si>
  <si>
    <t>ВСОШ №1</t>
  </si>
  <si>
    <t xml:space="preserve">Благоустройство территории с теневыми навесами </t>
  </si>
  <si>
    <t>Капитальный ремонт ДОЛ Надежда</t>
  </si>
  <si>
    <t>План капитального ремонта на 2019 год (потребность) по объектам                                                                                             учреждений управления образования и молодежной  политики Уссурийского городского округа</t>
  </si>
  <si>
    <t>Всего капитальный ремонт по ДОУ</t>
  </si>
  <si>
    <t>Итого по Замене окон в СОШ</t>
  </si>
  <si>
    <t>Всего капремонты по СОШ</t>
  </si>
  <si>
    <t>О.Н. Минашкина</t>
  </si>
  <si>
    <t>В связи с выполнением благоустройства территории по наказу избирателей, требуется устройство водосточной системы на здании детсвого сада</t>
  </si>
  <si>
    <t xml:space="preserve">Требуется ремонт фасада. ПСД в наличии </t>
  </si>
  <si>
    <t xml:space="preserve">ПСД в наличии, Предписание Прокуратуры </t>
  </si>
  <si>
    <t>Аварийная ситуация, требуется ремонт. ПСД отсутствует.</t>
  </si>
  <si>
    <t>Обращения и жалобы родителей. Направлена заявка о потребности средств на софинансирование в ДОН. ПСД в наличии</t>
  </si>
  <si>
    <t>Наказы депутата ЗС ПК  А.С. Ищенко ПСД в наличии</t>
  </si>
  <si>
    <t>предписание Роспотребнадзора, ПСД в наличии</t>
  </si>
  <si>
    <t>ПСД в наличии, необходимо выполнить завершение работ начатых в 2018 году. Направлена заявка о потребности средств на софинансирование в ДОН.</t>
  </si>
  <si>
    <t>ПСД в наличии. Направлена заявка о потребности средств в ДОН</t>
  </si>
  <si>
    <t>ПСД в наличии. Наказы депутата ЗС ПК  А.С. Ищенко</t>
  </si>
  <si>
    <t xml:space="preserve">Обращения и жалобы родителей. Направлена заявка о потребности средств в ДОН. ПСД в наличии. </t>
  </si>
  <si>
    <t>ПСД в наличии, требуется доработка ПСД, аварийная ситуация</t>
  </si>
  <si>
    <t>ПСД в наличии, обращения и жалобы родителей</t>
  </si>
  <si>
    <t>ПСД в наличии. Поручение Главы администрации УГО  Е.Е. Корж</t>
  </si>
  <si>
    <t>ПСД в наличии. Направлена заявка о потребности средств на софинансирование  в ДОН</t>
  </si>
  <si>
    <t xml:space="preserve">ПСД в наличии. Соблюдение требований СаНПиН. Требуется установка 1 теневого навеса на участке </t>
  </si>
  <si>
    <t>Начальник управления образования</t>
  </si>
  <si>
    <t>и молодежной политики</t>
  </si>
  <si>
    <t>Устройство теневых навесов-2 шт.</t>
  </si>
  <si>
    <t>Устройство теневых навесов - 1 шт</t>
  </si>
  <si>
    <t>Устройство теневых навесов - 4 шт</t>
  </si>
  <si>
    <t>Итого по благоустройству территорий ДОУ</t>
  </si>
  <si>
    <t>Итого РЕЗЕРВ ДОУ</t>
  </si>
  <si>
    <t>РЕЗЕРВ, в случае выделения средств из Краевого бюджета</t>
  </si>
  <si>
    <t>ВСЕГО ПОТРЕБНОСТЬ ПО КАП. РЕМОНТУ НА 2019г. (без Резерва)</t>
  </si>
  <si>
    <t>ВСЕГО РЕЗЕРВ</t>
  </si>
  <si>
    <t>Ремонт проводим за счет экономии от аукционов. Стоимость работ 1208,6 тыс. руб</t>
  </si>
  <si>
    <t>СОШ № 4</t>
  </si>
  <si>
    <t>Строительная экспертиза потолков</t>
  </si>
  <si>
    <t>II вариант (рассмотрено при Е.А. Шелкопляс 07.08.2018)</t>
  </si>
  <si>
    <t>ДОУ № 22</t>
  </si>
  <si>
    <t>СОШ № 3</t>
  </si>
  <si>
    <t>Капитальный ремонт по усилению фундаментов</t>
  </si>
  <si>
    <t>Капительный ремонт крылец</t>
  </si>
  <si>
    <t>СОШ п. Тимирязевский</t>
  </si>
  <si>
    <t>ДОУ №20</t>
  </si>
  <si>
    <t>ДОУ Капитальный ремонт</t>
  </si>
  <si>
    <t>Благоустройство ДОУ  на условиях софинансирования</t>
  </si>
  <si>
    <t>СОШ Капитальный ремонт</t>
  </si>
  <si>
    <t xml:space="preserve"> СОШ капитальный ремонт  на условиях софинансирования</t>
  </si>
  <si>
    <t>ООШ № 27</t>
  </si>
  <si>
    <t>ООШ № 134</t>
  </si>
  <si>
    <t>Проведение экспертизы по обследованию части здания с целью определения его технического состояния</t>
  </si>
  <si>
    <t>ДОУ№32</t>
  </si>
  <si>
    <t xml:space="preserve">Разработка проектной документации на благоустройство и отвод поверхностных вод с территории, включая топосъемку </t>
  </si>
  <si>
    <t>Благоустройство территории (устройство теневых навесов)</t>
  </si>
  <si>
    <t>ДОУ №30 с. Борисовка</t>
  </si>
  <si>
    <t>ДОУ №6 с.Новоникольск</t>
  </si>
  <si>
    <t>Капитальный ремонт ХВС подвала</t>
  </si>
  <si>
    <t>ДОУ №13 с.Раковки</t>
  </si>
  <si>
    <t>Капитальный ремонт вентиляции пищеблока, включая разработку проектной документации</t>
  </si>
  <si>
    <t>ДОУ №69</t>
  </si>
  <si>
    <t>Разработка проектной документации на капитальный ремонт веранды</t>
  </si>
  <si>
    <t>Благоустройство территории (снос деревьев)</t>
  </si>
  <si>
    <t>СОШ №4</t>
  </si>
  <si>
    <t>Разработка проектной документации на капитальный ремонт пищеблока</t>
  </si>
  <si>
    <t>Разработка проектной документации на капитальный ремонт здания (строительную часть, отопление, вентиляцию, сантехнические и электромонтажные работы на все помещения здания, фасад, территорию школы)</t>
  </si>
  <si>
    <t>Капитальный ремонт  полов (подпольных каналов)</t>
  </si>
  <si>
    <t>СОШ№28</t>
  </si>
  <si>
    <t>Разработка проектной документации на капитальный ремонт пола в коридоре</t>
  </si>
  <si>
    <t>Разработка проектной документации на капитальный ремонт крыльца с пандусом</t>
  </si>
  <si>
    <t>СОШ№32</t>
  </si>
  <si>
    <t>СОШ№130</t>
  </si>
  <si>
    <t>Капитальный ремонт  освещения</t>
  </si>
  <si>
    <t>ЦДТ</t>
  </si>
  <si>
    <t>ЦРТДЮ</t>
  </si>
  <si>
    <t>ДОУ№17</t>
  </si>
  <si>
    <t>ДОУ №39</t>
  </si>
  <si>
    <t>СОШ №25</t>
  </si>
  <si>
    <t xml:space="preserve">СОШ с.Раковка </t>
  </si>
  <si>
    <t xml:space="preserve">Капитальный ремонт санузлов (сантехнических кабин) </t>
  </si>
  <si>
    <t>СОШ №30</t>
  </si>
  <si>
    <t xml:space="preserve">капитальный ремонт по замене стеклоблоков на витражи их ПВХ в здании </t>
  </si>
  <si>
    <t>проведение гос.экспертизы проектно-сметной документации на капитальный ремонт по замене оконных блоков в здании</t>
  </si>
  <si>
    <t>услуги по осуществлению технического надзора по  капитальному ремонту системы отопления в здании школы</t>
  </si>
  <si>
    <t>Капитальный ремонт тамбура</t>
  </si>
  <si>
    <t>Капитальный ремонт по замене оконных блоков в здании</t>
  </si>
  <si>
    <t xml:space="preserve">Уточненный план капитального ремонта на 2019 год по  учреждениям, подведомственным управлению образования и молодежной  политики администрации Уссурийского городского округа  </t>
  </si>
  <si>
    <t xml:space="preserve">Проектирование благоустройства территории (с устройством теневых навесов)  </t>
  </si>
  <si>
    <t>Разработка проектной документации на благоустройство территории</t>
  </si>
  <si>
    <t>Разработка проектной документации на капитальный ремонт кровли бассейна</t>
  </si>
  <si>
    <t>Капитальный ремонт учреждений дополнительного образования</t>
  </si>
  <si>
    <t>Сроки. Стадия</t>
  </si>
  <si>
    <t>Подрядная организация</t>
  </si>
  <si>
    <t>Работы выполнены</t>
  </si>
  <si>
    <t>ООО СК "Эллада"</t>
  </si>
  <si>
    <t xml:space="preserve">ООО "Мегаполис" </t>
  </si>
  <si>
    <t>Выполнение работ с 17.06 по 15.07</t>
  </si>
  <si>
    <t>Выполнение работ с 15.06 по 17.07</t>
  </si>
  <si>
    <t>Выполнение работ с 13.05 по 20.08</t>
  </si>
  <si>
    <t>Выполнение работ с 30.05 по 31.07</t>
  </si>
  <si>
    <t>Выполнение работ с 30.05 по 20.08</t>
  </si>
  <si>
    <t xml:space="preserve">ООО "Семь Футов" </t>
  </si>
  <si>
    <t>ООО "Генподряд"</t>
  </si>
  <si>
    <t>ИП Ким А.Г.</t>
  </si>
  <si>
    <t>Договоры заключены.
Выполнение работ 01.06.-15.07.</t>
  </si>
  <si>
    <t>ООО "ЕТА"</t>
  </si>
  <si>
    <t>ИП Ломакин В.В.</t>
  </si>
  <si>
    <t>Договор заключен.
Выполнение работ 20.06-20.07</t>
  </si>
  <si>
    <t xml:space="preserve">Договоры заключены.
Выполнение работ 01.06.-15.07.
</t>
  </si>
  <si>
    <t>ОАО "Дальвостокагропромпроект"</t>
  </si>
  <si>
    <t>ИП Кузмич С.Г.</t>
  </si>
  <si>
    <t>Договор заключен.  Выполнение работ 10.05.-01.08. 2019</t>
  </si>
  <si>
    <t>Договор заключен.  Выполнение работ 01.06.-01.07. 2019</t>
  </si>
  <si>
    <t>Заключение договора до 10.07.2019г.</t>
  </si>
  <si>
    <t>Договор заключен.
Выполнение работ до 31.07.2019г.</t>
  </si>
  <si>
    <t>Заключение договора до 15.07.2019 г.</t>
  </si>
  <si>
    <t>Выполнение работ с 17.07 по 15.08</t>
  </si>
  <si>
    <t>Выполнение работ с 20.05 по 20.07</t>
  </si>
  <si>
    <t>Заключение договора до 12.07.2019г.</t>
  </si>
  <si>
    <t>Выполнение работ до 15.07</t>
  </si>
  <si>
    <t>Выполнение работ до 30.08</t>
  </si>
  <si>
    <t>Договор заключен.
Выполнение работ до 03.07.2019г.</t>
  </si>
  <si>
    <t>Произведена предварительная приемка работ. Ведется устранение замечаний до 05.07</t>
  </si>
  <si>
    <t>Капитальный ремонт цоколя и крылец</t>
  </si>
  <si>
    <t>(по состоянию на  03.07.2019г.)</t>
  </si>
  <si>
    <t>Договор заключен.
Выполнение работ до 20.07</t>
  </si>
  <si>
    <t>Договор заключен.
Выполнение работ до 20.07.2019г.</t>
  </si>
  <si>
    <t>Разработка ПСД на капитальный ремонт медицинского кабинета</t>
  </si>
  <si>
    <t>Договор заключен.
Выполнение работ до 22.08</t>
  </si>
  <si>
    <t xml:space="preserve">Разработка ПСД на капитальный ремонт крылец, благоустройство и отвод поверхностных вод с территории, включая топосъемку </t>
  </si>
  <si>
    <t>Разработка ПСД на капитальный ремонт по усилению и восстановлению фундамента</t>
  </si>
  <si>
    <t>Договор заключен.
Выполнение работ до 22.08.2019г.</t>
  </si>
  <si>
    <t>Работы по разработке топосъемки выполнены.
Организацией ООО "ДВАПП" выдано предварительное проектное решение для согласования выполенения работ с Заказчиком</t>
  </si>
  <si>
    <t>Замена оконных блоков (дополнительные работы)</t>
  </si>
  <si>
    <t>СОШ № 13</t>
  </si>
  <si>
    <t>Договор заключен.
Выполнение работ до 15.07.2019г.</t>
  </si>
</sst>
</file>

<file path=xl/styles.xml><?xml version="1.0" encoding="utf-8"?>
<styleSheet xmlns="http://schemas.openxmlformats.org/spreadsheetml/2006/main">
  <numFmts count="5">
    <numFmt numFmtId="164" formatCode="#,##0.00_р_."/>
    <numFmt numFmtId="165" formatCode="#,##0.000_р_."/>
    <numFmt numFmtId="166" formatCode="#,##0.000"/>
    <numFmt numFmtId="167" formatCode="#,##0.000;[Red]#,##0.000"/>
    <numFmt numFmtId="168" formatCode="#,##0.00;[Red]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0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4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4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/>
    <xf numFmtId="0" fontId="6" fillId="0" borderId="1" xfId="0" applyFont="1" applyBorder="1" applyAlignment="1">
      <alignment wrapText="1"/>
    </xf>
    <xf numFmtId="165" fontId="8" fillId="5" borderId="1" xfId="0" applyNumberFormat="1" applyFont="1" applyFill="1" applyBorder="1" applyAlignment="1">
      <alignment horizontal="center" vertical="top" wrapText="1"/>
    </xf>
    <xf numFmtId="168" fontId="8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/>
    <xf numFmtId="164" fontId="8" fillId="5" borderId="1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NumberFormat="1" applyFont="1"/>
    <xf numFmtId="0" fontId="9" fillId="0" borderId="0" xfId="0" applyFont="1"/>
    <xf numFmtId="0" fontId="2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wrapText="1"/>
    </xf>
    <xf numFmtId="0" fontId="6" fillId="7" borderId="1" xfId="0" applyFont="1" applyFill="1" applyBorder="1"/>
    <xf numFmtId="0" fontId="6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165" fontId="6" fillId="8" borderId="1" xfId="0" applyNumberFormat="1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3" fillId="0" borderId="0" xfId="0" applyFont="1"/>
    <xf numFmtId="0" fontId="6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6" fillId="0" borderId="1" xfId="0" applyNumberFormat="1" applyFont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right" vertical="center" wrapText="1"/>
    </xf>
    <xf numFmtId="0" fontId="5" fillId="5" borderId="7" xfId="0" applyFont="1" applyFill="1" applyBorder="1" applyAlignment="1">
      <alignment horizontal="right" wrapText="1"/>
    </xf>
    <xf numFmtId="0" fontId="5" fillId="5" borderId="4" xfId="0" applyFont="1" applyFill="1" applyBorder="1" applyAlignment="1">
      <alignment horizontal="right" wrapText="1"/>
    </xf>
    <xf numFmtId="0" fontId="5" fillId="5" borderId="7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A62" sqref="A62:XFD66"/>
    </sheetView>
  </sheetViews>
  <sheetFormatPr defaultColWidth="9.140625" defaultRowHeight="15"/>
  <cols>
    <col min="1" max="1" width="4.57421875" style="0" customWidth="1"/>
    <col min="2" max="2" width="15.57421875" style="0" customWidth="1"/>
    <col min="3" max="3" width="28.57421875" style="0" customWidth="1"/>
    <col min="4" max="4" width="15.7109375" style="0" customWidth="1"/>
    <col min="5" max="5" width="15.8515625" style="0" customWidth="1"/>
    <col min="6" max="6" width="16.00390625" style="0" customWidth="1"/>
    <col min="7" max="7" width="16.00390625" style="9" customWidth="1"/>
    <col min="8" max="8" width="31.140625" style="109" customWidth="1"/>
  </cols>
  <sheetData>
    <row r="1" spans="1:8" ht="51.6" customHeight="1">
      <c r="A1" s="153" t="s">
        <v>138</v>
      </c>
      <c r="B1" s="153"/>
      <c r="C1" s="153"/>
      <c r="D1" s="153"/>
      <c r="E1" s="153"/>
      <c r="F1" s="153"/>
      <c r="G1" s="153"/>
      <c r="H1" s="153"/>
    </row>
    <row r="2" spans="1:8" s="9" customFormat="1" ht="19.15" customHeight="1">
      <c r="A2" s="153" t="s">
        <v>176</v>
      </c>
      <c r="B2" s="153"/>
      <c r="C2" s="153"/>
      <c r="D2" s="153"/>
      <c r="E2" s="153"/>
      <c r="F2" s="153"/>
      <c r="G2" s="153"/>
      <c r="H2" s="153"/>
    </row>
    <row r="4" spans="1:8" ht="39.75" customHeight="1">
      <c r="A4" s="18" t="s">
        <v>5</v>
      </c>
      <c r="B4" s="20" t="s">
        <v>0</v>
      </c>
      <c r="C4" s="21" t="s">
        <v>1</v>
      </c>
      <c r="D4" s="21" t="s">
        <v>22</v>
      </c>
      <c r="E4" s="20" t="s">
        <v>38</v>
      </c>
      <c r="F4" s="20" t="s">
        <v>39</v>
      </c>
      <c r="G4" s="20" t="s">
        <v>144</v>
      </c>
      <c r="H4" s="20" t="s">
        <v>143</v>
      </c>
    </row>
    <row r="5" spans="1:8" ht="21.75" customHeight="1">
      <c r="A5" s="165" t="s">
        <v>97</v>
      </c>
      <c r="B5" s="166"/>
      <c r="C5" s="166"/>
      <c r="D5" s="166"/>
      <c r="E5" s="166"/>
      <c r="F5" s="166"/>
      <c r="G5" s="166"/>
      <c r="H5" s="167"/>
    </row>
    <row r="6" spans="1:8" s="9" customFormat="1" ht="31.5" customHeight="1">
      <c r="A6" s="116">
        <v>2</v>
      </c>
      <c r="B6" s="118" t="s">
        <v>16</v>
      </c>
      <c r="C6" s="130" t="s">
        <v>175</v>
      </c>
      <c r="D6" s="79">
        <v>168644</v>
      </c>
      <c r="E6" s="79">
        <v>168644</v>
      </c>
      <c r="F6" s="103"/>
      <c r="G6" s="37" t="s">
        <v>147</v>
      </c>
      <c r="H6" s="120" t="s">
        <v>177</v>
      </c>
    </row>
    <row r="7" spans="1:8" s="12" customFormat="1" ht="46.5" customHeight="1">
      <c r="A7" s="125"/>
      <c r="B7" s="127" t="s">
        <v>11</v>
      </c>
      <c r="C7" s="7" t="s">
        <v>79</v>
      </c>
      <c r="D7" s="36">
        <f aca="true" t="shared" si="0" ref="D7:D19">E7</f>
        <v>423696.05</v>
      </c>
      <c r="E7" s="36">
        <v>423696.05</v>
      </c>
      <c r="F7" s="103"/>
      <c r="G7" s="37" t="s">
        <v>146</v>
      </c>
      <c r="H7" s="117" t="s">
        <v>174</v>
      </c>
    </row>
    <row r="8" spans="1:8" s="12" customFormat="1" ht="48" customHeight="1">
      <c r="A8" s="138">
        <v>5</v>
      </c>
      <c r="B8" s="136" t="s">
        <v>14</v>
      </c>
      <c r="C8" s="7" t="s">
        <v>43</v>
      </c>
      <c r="D8" s="36">
        <f t="shared" si="0"/>
        <v>595845.48</v>
      </c>
      <c r="E8" s="36">
        <v>595845.48</v>
      </c>
      <c r="F8" s="37"/>
      <c r="G8" s="37" t="s">
        <v>146</v>
      </c>
      <c r="H8" s="117" t="s">
        <v>174</v>
      </c>
    </row>
    <row r="9" spans="1:8" s="12" customFormat="1" ht="91.5" customHeight="1">
      <c r="A9" s="152"/>
      <c r="B9" s="151"/>
      <c r="C9" s="7" t="s">
        <v>181</v>
      </c>
      <c r="D9" s="36">
        <f t="shared" si="0"/>
        <v>300000</v>
      </c>
      <c r="E9" s="36">
        <v>300000</v>
      </c>
      <c r="F9" s="117"/>
      <c r="G9" s="117"/>
      <c r="H9" s="117" t="s">
        <v>165</v>
      </c>
    </row>
    <row r="10" spans="1:8" s="12" customFormat="1" ht="44.45" customHeight="1">
      <c r="A10" s="5">
        <v>7</v>
      </c>
      <c r="B10" s="117" t="s">
        <v>127</v>
      </c>
      <c r="C10" s="7" t="s">
        <v>140</v>
      </c>
      <c r="D10" s="36">
        <f t="shared" si="0"/>
        <v>40000</v>
      </c>
      <c r="E10" s="36">
        <v>40000</v>
      </c>
      <c r="F10" s="94"/>
      <c r="G10" s="117"/>
      <c r="H10" s="117" t="s">
        <v>165</v>
      </c>
    </row>
    <row r="11" spans="1:8" s="12" customFormat="1" ht="61.9" customHeight="1">
      <c r="A11" s="138">
        <v>8</v>
      </c>
      <c r="B11" s="136" t="s">
        <v>96</v>
      </c>
      <c r="C11" s="78" t="s">
        <v>103</v>
      </c>
      <c r="D11" s="36">
        <f t="shared" si="0"/>
        <v>34000</v>
      </c>
      <c r="E11" s="36">
        <v>34000</v>
      </c>
      <c r="F11" s="93"/>
      <c r="G11" s="117"/>
      <c r="H11" s="120" t="s">
        <v>145</v>
      </c>
    </row>
    <row r="12" spans="1:8" s="12" customFormat="1" ht="61.9" customHeight="1">
      <c r="A12" s="152"/>
      <c r="B12" s="151"/>
      <c r="C12" s="78" t="s">
        <v>182</v>
      </c>
      <c r="D12" s="36">
        <v>160000</v>
      </c>
      <c r="E12" s="36">
        <v>160000</v>
      </c>
      <c r="F12" s="93"/>
      <c r="G12" s="117"/>
      <c r="H12" s="120" t="s">
        <v>183</v>
      </c>
    </row>
    <row r="13" spans="1:8" s="12" customFormat="1" ht="53.25" customHeight="1">
      <c r="A13" s="123"/>
      <c r="B13" s="131" t="s">
        <v>91</v>
      </c>
      <c r="C13" s="131" t="s">
        <v>179</v>
      </c>
      <c r="D13" s="36">
        <v>60870</v>
      </c>
      <c r="E13" s="36">
        <v>60870</v>
      </c>
      <c r="F13" s="93"/>
      <c r="G13" s="114"/>
      <c r="H13" s="120" t="s">
        <v>180</v>
      </c>
    </row>
    <row r="14" spans="1:8" s="6" customFormat="1" ht="30">
      <c r="A14" s="138">
        <v>10</v>
      </c>
      <c r="B14" s="136" t="s">
        <v>8</v>
      </c>
      <c r="C14" s="154" t="s">
        <v>79</v>
      </c>
      <c r="D14" s="36">
        <v>290994.5</v>
      </c>
      <c r="E14" s="36">
        <v>290994.5</v>
      </c>
      <c r="F14" s="93"/>
      <c r="G14" s="136" t="s">
        <v>147</v>
      </c>
      <c r="H14" s="21" t="s">
        <v>148</v>
      </c>
    </row>
    <row r="15" spans="1:8" s="12" customFormat="1" ht="31.5" customHeight="1">
      <c r="A15" s="150"/>
      <c r="B15" s="151"/>
      <c r="C15" s="155"/>
      <c r="D15" s="36">
        <v>290994.5</v>
      </c>
      <c r="E15" s="36">
        <v>290994.5</v>
      </c>
      <c r="F15" s="93"/>
      <c r="G15" s="151"/>
      <c r="H15" s="105" t="s">
        <v>168</v>
      </c>
    </row>
    <row r="16" spans="1:8" s="12" customFormat="1" ht="34.5" customHeight="1">
      <c r="A16" s="119">
        <v>11</v>
      </c>
      <c r="B16" s="117" t="s">
        <v>104</v>
      </c>
      <c r="C16" s="7" t="s">
        <v>105</v>
      </c>
      <c r="D16" s="36">
        <f t="shared" si="0"/>
        <v>160000</v>
      </c>
      <c r="E16" s="36">
        <v>160000</v>
      </c>
      <c r="F16" s="94"/>
      <c r="G16" s="117"/>
      <c r="H16" s="117" t="s">
        <v>165</v>
      </c>
    </row>
    <row r="17" spans="1:8" s="12" customFormat="1" ht="48" customHeight="1">
      <c r="A17" s="5">
        <v>14</v>
      </c>
      <c r="B17" s="117" t="s">
        <v>128</v>
      </c>
      <c r="C17" s="7" t="s">
        <v>140</v>
      </c>
      <c r="D17" s="36">
        <f t="shared" si="0"/>
        <v>120000</v>
      </c>
      <c r="E17" s="36">
        <v>120000</v>
      </c>
      <c r="F17" s="94"/>
      <c r="G17" s="117"/>
      <c r="H17" s="117" t="s">
        <v>165</v>
      </c>
    </row>
    <row r="18" spans="1:8" s="12" customFormat="1" ht="37.15" customHeight="1">
      <c r="A18" s="126"/>
      <c r="B18" s="127" t="s">
        <v>3</v>
      </c>
      <c r="C18" s="7" t="s">
        <v>94</v>
      </c>
      <c r="D18" s="36">
        <f aca="true" t="shared" si="1" ref="D18">E18</f>
        <v>597571</v>
      </c>
      <c r="E18" s="36">
        <v>597571</v>
      </c>
      <c r="F18" s="94"/>
      <c r="G18" s="117" t="s">
        <v>147</v>
      </c>
      <c r="H18" s="117" t="s">
        <v>150</v>
      </c>
    </row>
    <row r="19" spans="1:8" s="6" customFormat="1" ht="30">
      <c r="A19" s="124">
        <v>16</v>
      </c>
      <c r="B19" s="122" t="s">
        <v>35</v>
      </c>
      <c r="C19" s="7" t="s">
        <v>80</v>
      </c>
      <c r="D19" s="36">
        <f t="shared" si="0"/>
        <v>290996</v>
      </c>
      <c r="E19" s="36">
        <v>290996</v>
      </c>
      <c r="F19" s="104"/>
      <c r="G19" s="21" t="s">
        <v>147</v>
      </c>
      <c r="H19" s="113" t="s">
        <v>171</v>
      </c>
    </row>
    <row r="20" spans="1:8" s="12" customFormat="1" ht="45.6" customHeight="1">
      <c r="A20" s="5">
        <v>18</v>
      </c>
      <c r="B20" s="117" t="s">
        <v>112</v>
      </c>
      <c r="C20" s="7" t="s">
        <v>113</v>
      </c>
      <c r="D20" s="36">
        <f aca="true" t="shared" si="2" ref="D20">E20</f>
        <v>40000</v>
      </c>
      <c r="E20" s="36">
        <v>40000</v>
      </c>
      <c r="F20" s="94"/>
      <c r="G20" s="117"/>
      <c r="H20" s="117" t="s">
        <v>170</v>
      </c>
    </row>
    <row r="21" spans="1:8" s="6" customFormat="1" ht="30">
      <c r="A21" s="138">
        <v>19</v>
      </c>
      <c r="B21" s="136" t="s">
        <v>24</v>
      </c>
      <c r="C21" s="7" t="s">
        <v>81</v>
      </c>
      <c r="D21" s="36">
        <f aca="true" t="shared" si="3" ref="D21:D25">E21</f>
        <v>1163991</v>
      </c>
      <c r="E21" s="36">
        <v>1163991</v>
      </c>
      <c r="F21" s="91"/>
      <c r="G21" s="21" t="s">
        <v>147</v>
      </c>
      <c r="H21" s="113" t="s">
        <v>172</v>
      </c>
    </row>
    <row r="22" spans="1:8" s="12" customFormat="1" ht="60">
      <c r="A22" s="137"/>
      <c r="B22" s="151"/>
      <c r="C22" s="7" t="s">
        <v>139</v>
      </c>
      <c r="D22" s="36">
        <f aca="true" t="shared" si="4" ref="D22">E22</f>
        <v>100000</v>
      </c>
      <c r="E22" s="36">
        <v>100000</v>
      </c>
      <c r="F22" s="94"/>
      <c r="G22" s="117"/>
      <c r="H22" s="117" t="s">
        <v>165</v>
      </c>
    </row>
    <row r="23" spans="1:8" s="12" customFormat="1" ht="34.5" customHeight="1">
      <c r="A23" s="5">
        <v>20</v>
      </c>
      <c r="B23" s="21" t="s">
        <v>107</v>
      </c>
      <c r="C23" s="7" t="s">
        <v>106</v>
      </c>
      <c r="D23" s="36">
        <f t="shared" si="3"/>
        <v>290996</v>
      </c>
      <c r="E23" s="36">
        <v>290996</v>
      </c>
      <c r="F23" s="94"/>
      <c r="G23" s="21" t="s">
        <v>147</v>
      </c>
      <c r="H23" s="21" t="s">
        <v>149</v>
      </c>
    </row>
    <row r="24" spans="1:8" s="12" customFormat="1" ht="51" customHeight="1">
      <c r="A24" s="5">
        <v>21</v>
      </c>
      <c r="B24" s="21" t="s">
        <v>108</v>
      </c>
      <c r="C24" s="7" t="s">
        <v>109</v>
      </c>
      <c r="D24" s="36">
        <f t="shared" si="3"/>
        <v>100000</v>
      </c>
      <c r="E24" s="36">
        <v>100000</v>
      </c>
      <c r="F24" s="86"/>
      <c r="G24" s="21"/>
      <c r="H24" s="117" t="s">
        <v>178</v>
      </c>
    </row>
    <row r="25" spans="1:8" s="12" customFormat="1" ht="62.45" customHeight="1">
      <c r="A25" s="5">
        <v>22</v>
      </c>
      <c r="B25" s="21" t="s">
        <v>110</v>
      </c>
      <c r="C25" s="7" t="s">
        <v>111</v>
      </c>
      <c r="D25" s="36">
        <f t="shared" si="3"/>
        <v>160000</v>
      </c>
      <c r="E25" s="36">
        <v>160000</v>
      </c>
      <c r="F25" s="84"/>
      <c r="G25" s="21"/>
      <c r="H25" s="21" t="s">
        <v>165</v>
      </c>
    </row>
    <row r="26" spans="1:8" s="12" customFormat="1" ht="23.25" customHeight="1">
      <c r="A26" s="168" t="s">
        <v>98</v>
      </c>
      <c r="B26" s="169"/>
      <c r="C26" s="169"/>
      <c r="D26" s="169"/>
      <c r="E26" s="169"/>
      <c r="F26" s="169"/>
      <c r="G26" s="169"/>
      <c r="H26" s="170"/>
    </row>
    <row r="27" spans="1:8" s="12" customFormat="1" ht="53.25" customHeight="1">
      <c r="A27" s="5">
        <v>23</v>
      </c>
      <c r="B27" s="21" t="s">
        <v>16</v>
      </c>
      <c r="C27" s="7" t="s">
        <v>30</v>
      </c>
      <c r="D27" s="36">
        <f>E27+F27</f>
        <v>2030416</v>
      </c>
      <c r="E27" s="80">
        <v>60912.48</v>
      </c>
      <c r="F27" s="80">
        <v>1969503.52</v>
      </c>
      <c r="G27" s="21" t="s">
        <v>147</v>
      </c>
      <c r="H27" s="117" t="s">
        <v>151</v>
      </c>
    </row>
    <row r="28" spans="1:8" s="12" customFormat="1" ht="38.25" customHeight="1">
      <c r="A28" s="5">
        <v>24</v>
      </c>
      <c r="B28" s="95" t="s">
        <v>3</v>
      </c>
      <c r="C28" s="34" t="s">
        <v>54</v>
      </c>
      <c r="D28" s="36">
        <f>E28+F28</f>
        <v>5164190</v>
      </c>
      <c r="E28" s="80">
        <v>154925.7</v>
      </c>
      <c r="F28" s="80">
        <v>5009264.3</v>
      </c>
      <c r="G28" s="21" t="s">
        <v>153</v>
      </c>
      <c r="H28" s="21" t="s">
        <v>152</v>
      </c>
    </row>
    <row r="29" spans="1:8" ht="22.5" customHeight="1">
      <c r="A29" s="165" t="s">
        <v>100</v>
      </c>
      <c r="B29" s="166"/>
      <c r="C29" s="166"/>
      <c r="D29" s="166"/>
      <c r="E29" s="166"/>
      <c r="F29" s="166"/>
      <c r="G29" s="166"/>
      <c r="H29" s="167"/>
    </row>
    <row r="30" spans="1:8" ht="36" customHeight="1">
      <c r="A30" s="4">
        <v>25</v>
      </c>
      <c r="B30" s="96" t="s">
        <v>31</v>
      </c>
      <c r="C30" s="7" t="s">
        <v>6</v>
      </c>
      <c r="D30" s="82">
        <v>1360943</v>
      </c>
      <c r="E30" s="83">
        <v>40828.29</v>
      </c>
      <c r="F30" s="83">
        <v>1320114.71</v>
      </c>
      <c r="G30" s="106" t="s">
        <v>154</v>
      </c>
      <c r="H30" s="134" t="s">
        <v>160</v>
      </c>
    </row>
    <row r="31" spans="1:8" s="9" customFormat="1" ht="37.5" customHeight="1">
      <c r="A31" s="14">
        <v>26</v>
      </c>
      <c r="B31" s="77" t="s">
        <v>33</v>
      </c>
      <c r="C31" s="7" t="s">
        <v>6</v>
      </c>
      <c r="D31" s="82">
        <v>2969970</v>
      </c>
      <c r="E31" s="83">
        <v>89099.1</v>
      </c>
      <c r="F31" s="83">
        <v>2880870.9</v>
      </c>
      <c r="G31" s="106" t="s">
        <v>154</v>
      </c>
      <c r="H31" s="135"/>
    </row>
    <row r="32" spans="1:8" ht="51.75" customHeight="1">
      <c r="A32" s="2">
        <v>27</v>
      </c>
      <c r="B32" s="77" t="s">
        <v>27</v>
      </c>
      <c r="C32" s="7" t="s">
        <v>6</v>
      </c>
      <c r="D32" s="79">
        <v>2404775.7</v>
      </c>
      <c r="E32" s="83">
        <v>72143.27</v>
      </c>
      <c r="F32" s="83">
        <v>2332632.43</v>
      </c>
      <c r="G32" s="106" t="s">
        <v>155</v>
      </c>
      <c r="H32" s="115" t="s">
        <v>156</v>
      </c>
    </row>
    <row r="33" spans="1:8" ht="35.25" customHeight="1">
      <c r="A33" s="77">
        <v>29</v>
      </c>
      <c r="B33" s="20" t="s">
        <v>26</v>
      </c>
      <c r="C33" s="7" t="s">
        <v>6</v>
      </c>
      <c r="D33" s="79">
        <v>1674760</v>
      </c>
      <c r="E33" s="83">
        <v>50242.8</v>
      </c>
      <c r="F33" s="83">
        <v>1624517.2</v>
      </c>
      <c r="G33" s="106" t="s">
        <v>158</v>
      </c>
      <c r="H33" s="106" t="s">
        <v>159</v>
      </c>
    </row>
    <row r="34" spans="1:8" ht="31.5" customHeight="1">
      <c r="A34" s="14">
        <v>30</v>
      </c>
      <c r="B34" s="20" t="s">
        <v>32</v>
      </c>
      <c r="C34" s="7" t="s">
        <v>6</v>
      </c>
      <c r="D34" s="79">
        <v>1604757</v>
      </c>
      <c r="E34" s="83">
        <v>48142.71</v>
      </c>
      <c r="F34" s="83">
        <v>1556614.29</v>
      </c>
      <c r="G34" s="106" t="s">
        <v>158</v>
      </c>
      <c r="H34" s="106" t="s">
        <v>156</v>
      </c>
    </row>
    <row r="35" spans="1:8" s="9" customFormat="1" ht="36" customHeight="1">
      <c r="A35" s="19">
        <v>33</v>
      </c>
      <c r="B35" s="20" t="s">
        <v>53</v>
      </c>
      <c r="C35" s="7" t="s">
        <v>6</v>
      </c>
      <c r="D35" s="79">
        <v>4895012.94</v>
      </c>
      <c r="E35" s="83">
        <v>146850.39</v>
      </c>
      <c r="F35" s="83">
        <v>4748162.55</v>
      </c>
      <c r="G35" s="106" t="s">
        <v>157</v>
      </c>
      <c r="H35" s="106" t="s">
        <v>156</v>
      </c>
    </row>
    <row r="36" spans="1:8" ht="21" customHeight="1">
      <c r="A36" s="165" t="s">
        <v>99</v>
      </c>
      <c r="B36" s="166"/>
      <c r="C36" s="166"/>
      <c r="D36" s="166"/>
      <c r="E36" s="166"/>
      <c r="F36" s="166"/>
      <c r="G36" s="166"/>
      <c r="H36" s="167"/>
    </row>
    <row r="37" spans="1:8" s="9" customFormat="1" ht="110.25" customHeight="1">
      <c r="A37" s="129"/>
      <c r="B37" s="127" t="s">
        <v>92</v>
      </c>
      <c r="C37" s="7" t="s">
        <v>93</v>
      </c>
      <c r="D37" s="79">
        <v>2165954</v>
      </c>
      <c r="E37" s="81">
        <v>2165954</v>
      </c>
      <c r="F37" s="7"/>
      <c r="G37" s="120" t="s">
        <v>161</v>
      </c>
      <c r="H37" s="117" t="s">
        <v>184</v>
      </c>
    </row>
    <row r="38" spans="1:8" s="9" customFormat="1" ht="48.75" customHeight="1">
      <c r="A38" s="120">
        <v>36</v>
      </c>
      <c r="B38" s="121" t="s">
        <v>115</v>
      </c>
      <c r="C38" s="7" t="s">
        <v>116</v>
      </c>
      <c r="D38" s="79">
        <f aca="true" t="shared" si="5" ref="D38">E38</f>
        <v>240000</v>
      </c>
      <c r="E38" s="81">
        <v>240000</v>
      </c>
      <c r="F38" s="26"/>
      <c r="G38" s="26"/>
      <c r="H38" s="132" t="s">
        <v>167</v>
      </c>
    </row>
    <row r="39" spans="1:8" ht="48.75" customHeight="1">
      <c r="A39" s="143">
        <v>37</v>
      </c>
      <c r="B39" s="136" t="s">
        <v>25</v>
      </c>
      <c r="C39" s="7" t="s">
        <v>36</v>
      </c>
      <c r="D39" s="79">
        <f aca="true" t="shared" si="6" ref="D39:D52">E39</f>
        <v>2927748.25</v>
      </c>
      <c r="E39" s="81">
        <v>2927748.25</v>
      </c>
      <c r="F39" s="24"/>
      <c r="G39" s="24" t="s">
        <v>162</v>
      </c>
      <c r="H39" s="20" t="s">
        <v>163</v>
      </c>
    </row>
    <row r="40" spans="1:8" s="9" customFormat="1" ht="90" customHeight="1">
      <c r="A40" s="144"/>
      <c r="B40" s="142"/>
      <c r="C40" s="7" t="s">
        <v>135</v>
      </c>
      <c r="D40" s="79">
        <f t="shared" si="6"/>
        <v>60000</v>
      </c>
      <c r="E40" s="81">
        <v>60000</v>
      </c>
      <c r="F40" s="24"/>
      <c r="G40" s="24"/>
      <c r="H40" s="24"/>
    </row>
    <row r="41" spans="1:8" s="9" customFormat="1" ht="39" customHeight="1">
      <c r="A41" s="137"/>
      <c r="B41" s="137"/>
      <c r="C41" s="7" t="s">
        <v>118</v>
      </c>
      <c r="D41" s="79">
        <f t="shared" si="6"/>
        <v>400000</v>
      </c>
      <c r="E41" s="81">
        <v>400000</v>
      </c>
      <c r="F41" s="26"/>
      <c r="G41" s="26"/>
      <c r="H41" s="132" t="s">
        <v>167</v>
      </c>
    </row>
    <row r="42" spans="1:8" s="9" customFormat="1" ht="138.75" customHeight="1">
      <c r="A42" s="120">
        <v>38</v>
      </c>
      <c r="B42" s="121" t="s">
        <v>186</v>
      </c>
      <c r="C42" s="7" t="s">
        <v>117</v>
      </c>
      <c r="D42" s="79">
        <f t="shared" si="6"/>
        <v>400000</v>
      </c>
      <c r="E42" s="81">
        <v>400000</v>
      </c>
      <c r="F42" s="26"/>
      <c r="G42" s="26"/>
      <c r="H42" s="132" t="s">
        <v>167</v>
      </c>
    </row>
    <row r="43" spans="1:8" s="9" customFormat="1" ht="60.75" customHeight="1">
      <c r="A43" s="120">
        <v>39</v>
      </c>
      <c r="B43" s="121" t="s">
        <v>129</v>
      </c>
      <c r="C43" s="7" t="s">
        <v>141</v>
      </c>
      <c r="D43" s="79">
        <f t="shared" si="6"/>
        <v>80000</v>
      </c>
      <c r="E43" s="81">
        <v>80000</v>
      </c>
      <c r="F43" s="26"/>
      <c r="G43" s="26"/>
      <c r="H43" s="132" t="s">
        <v>167</v>
      </c>
    </row>
    <row r="44" spans="1:8" s="9" customFormat="1" ht="40.5" customHeight="1">
      <c r="A44" s="149">
        <v>40</v>
      </c>
      <c r="B44" s="147" t="s">
        <v>101</v>
      </c>
      <c r="C44" s="7" t="s">
        <v>10</v>
      </c>
      <c r="D44" s="79">
        <f t="shared" si="6"/>
        <v>369986.76</v>
      </c>
      <c r="E44" s="81">
        <v>369986.76</v>
      </c>
      <c r="F44" s="24"/>
      <c r="G44" s="120" t="s">
        <v>146</v>
      </c>
      <c r="H44" s="121" t="s">
        <v>164</v>
      </c>
    </row>
    <row r="45" spans="1:8" s="9" customFormat="1" ht="81" customHeight="1">
      <c r="A45" s="149"/>
      <c r="B45" s="147"/>
      <c r="C45" s="7" t="s">
        <v>134</v>
      </c>
      <c r="D45" s="79">
        <f t="shared" si="6"/>
        <v>12000</v>
      </c>
      <c r="E45" s="81">
        <v>12000</v>
      </c>
      <c r="F45" s="24"/>
      <c r="G45" s="24"/>
      <c r="H45" s="132"/>
    </row>
    <row r="46" spans="1:8" s="9" customFormat="1" ht="124.9" customHeight="1">
      <c r="A46" s="148"/>
      <c r="B46" s="148"/>
      <c r="C46" s="7" t="s">
        <v>117</v>
      </c>
      <c r="D46" s="79">
        <f t="shared" si="6"/>
        <v>400000</v>
      </c>
      <c r="E46" s="81">
        <v>400000</v>
      </c>
      <c r="F46" s="26"/>
      <c r="G46" s="26"/>
      <c r="H46" s="132" t="s">
        <v>167</v>
      </c>
    </row>
    <row r="47" spans="1:8" s="9" customFormat="1" ht="52.9" customHeight="1">
      <c r="A47" s="120">
        <v>41</v>
      </c>
      <c r="B47" s="121" t="s">
        <v>119</v>
      </c>
      <c r="C47" s="7" t="s">
        <v>116</v>
      </c>
      <c r="D47" s="79">
        <f t="shared" si="6"/>
        <v>240000</v>
      </c>
      <c r="E47" s="81">
        <v>240000</v>
      </c>
      <c r="F47" s="26"/>
      <c r="G47" s="26"/>
      <c r="H47" s="132" t="s">
        <v>167</v>
      </c>
    </row>
    <row r="48" spans="1:8" s="9" customFormat="1" ht="30">
      <c r="A48" s="123"/>
      <c r="B48" s="123"/>
      <c r="C48" s="7" t="s">
        <v>124</v>
      </c>
      <c r="D48" s="79">
        <f t="shared" si="6"/>
        <v>600000</v>
      </c>
      <c r="E48" s="81">
        <v>600000</v>
      </c>
      <c r="F48" s="26"/>
      <c r="G48" s="26"/>
      <c r="H48" s="132" t="s">
        <v>167</v>
      </c>
    </row>
    <row r="49" spans="1:8" s="9" customFormat="1" ht="46.15" customHeight="1">
      <c r="A49" s="143">
        <v>44</v>
      </c>
      <c r="B49" s="146" t="s">
        <v>132</v>
      </c>
      <c r="C49" s="7" t="s">
        <v>133</v>
      </c>
      <c r="D49" s="79">
        <f t="shared" si="6"/>
        <v>425237.76</v>
      </c>
      <c r="E49" s="81">
        <v>425237.76</v>
      </c>
      <c r="F49" s="26"/>
      <c r="G49" s="26"/>
      <c r="H49" s="139" t="s">
        <v>167</v>
      </c>
    </row>
    <row r="50" spans="1:8" s="9" customFormat="1" ht="46.15" customHeight="1">
      <c r="A50" s="145"/>
      <c r="B50" s="146"/>
      <c r="C50" s="7" t="s">
        <v>120</v>
      </c>
      <c r="D50" s="79">
        <f t="shared" si="6"/>
        <v>200000</v>
      </c>
      <c r="E50" s="81">
        <v>200000</v>
      </c>
      <c r="F50" s="26"/>
      <c r="G50" s="26"/>
      <c r="H50" s="140"/>
    </row>
    <row r="51" spans="1:8" s="9" customFormat="1" ht="49.9" customHeight="1">
      <c r="A51" s="120">
        <v>45</v>
      </c>
      <c r="B51" s="121" t="s">
        <v>122</v>
      </c>
      <c r="C51" s="7" t="s">
        <v>121</v>
      </c>
      <c r="D51" s="79">
        <f t="shared" si="6"/>
        <v>180000</v>
      </c>
      <c r="E51" s="81">
        <v>180000</v>
      </c>
      <c r="F51" s="26"/>
      <c r="G51" s="26"/>
      <c r="H51" s="140"/>
    </row>
    <row r="52" spans="1:8" s="9" customFormat="1" ht="49.15" customHeight="1">
      <c r="A52" s="120">
        <v>46</v>
      </c>
      <c r="B52" s="121" t="s">
        <v>123</v>
      </c>
      <c r="C52" s="7" t="s">
        <v>116</v>
      </c>
      <c r="D52" s="79">
        <f t="shared" si="6"/>
        <v>300000</v>
      </c>
      <c r="E52" s="81">
        <v>300000</v>
      </c>
      <c r="F52" s="26"/>
      <c r="G52" s="26"/>
      <c r="H52" s="141"/>
    </row>
    <row r="53" spans="1:8" ht="45">
      <c r="A53" s="128">
        <v>47</v>
      </c>
      <c r="B53" s="127" t="s">
        <v>102</v>
      </c>
      <c r="C53" s="8" t="s">
        <v>30</v>
      </c>
      <c r="D53" s="79">
        <f aca="true" t="shared" si="7" ref="D53:D56">E53</f>
        <v>3520236.24</v>
      </c>
      <c r="E53" s="79">
        <v>3520236.24</v>
      </c>
      <c r="F53" s="92"/>
      <c r="G53" s="21" t="s">
        <v>147</v>
      </c>
      <c r="H53" s="113" t="s">
        <v>169</v>
      </c>
    </row>
    <row r="54" spans="1:8" s="9" customFormat="1" ht="38.25" customHeight="1">
      <c r="A54" s="77">
        <v>50</v>
      </c>
      <c r="B54" s="20" t="s">
        <v>95</v>
      </c>
      <c r="C54" s="7" t="s">
        <v>114</v>
      </c>
      <c r="D54" s="79">
        <f t="shared" si="7"/>
        <v>399862</v>
      </c>
      <c r="E54" s="87">
        <v>399862</v>
      </c>
      <c r="F54" s="26"/>
      <c r="G54" s="26"/>
      <c r="H54" s="110" t="s">
        <v>166</v>
      </c>
    </row>
    <row r="55" spans="1:8" s="9" customFormat="1" ht="30">
      <c r="A55" s="133"/>
      <c r="B55" s="133"/>
      <c r="C55" s="7" t="s">
        <v>80</v>
      </c>
      <c r="D55" s="79">
        <v>290996</v>
      </c>
      <c r="E55" s="79">
        <v>290996</v>
      </c>
      <c r="F55" s="90"/>
      <c r="G55" s="90"/>
      <c r="H55" s="132" t="s">
        <v>167</v>
      </c>
    </row>
    <row r="56" spans="1:8" s="9" customFormat="1" ht="35.25" customHeight="1">
      <c r="A56" s="88">
        <v>52</v>
      </c>
      <c r="B56" s="88" t="s">
        <v>130</v>
      </c>
      <c r="C56" s="89" t="s">
        <v>131</v>
      </c>
      <c r="D56" s="82">
        <f t="shared" si="7"/>
        <v>65000</v>
      </c>
      <c r="E56" s="87">
        <v>65000</v>
      </c>
      <c r="F56" s="90"/>
      <c r="G56" s="90"/>
      <c r="H56" s="112" t="s">
        <v>173</v>
      </c>
    </row>
    <row r="57" spans="1:8" s="9" customFormat="1" ht="35.25" customHeight="1">
      <c r="A57" s="88">
        <v>53</v>
      </c>
      <c r="B57" s="88" t="s">
        <v>31</v>
      </c>
      <c r="C57" s="89" t="s">
        <v>185</v>
      </c>
      <c r="D57" s="82">
        <v>22244</v>
      </c>
      <c r="E57" s="87">
        <v>22244</v>
      </c>
      <c r="F57" s="90"/>
      <c r="G57" s="90"/>
      <c r="H57" s="112" t="s">
        <v>187</v>
      </c>
    </row>
    <row r="58" spans="1:8" s="9" customFormat="1" ht="38.25" customHeight="1">
      <c r="A58" s="85">
        <v>54</v>
      </c>
      <c r="B58" s="20" t="s">
        <v>28</v>
      </c>
      <c r="C58" s="7" t="s">
        <v>80</v>
      </c>
      <c r="D58" s="79">
        <v>290996</v>
      </c>
      <c r="E58" s="79">
        <v>290996</v>
      </c>
      <c r="F58" s="26"/>
      <c r="G58" s="26"/>
      <c r="H58" s="132" t="s">
        <v>167</v>
      </c>
    </row>
    <row r="59" spans="1:8" s="9" customFormat="1" ht="15">
      <c r="A59" s="159" t="s">
        <v>142</v>
      </c>
      <c r="B59" s="159"/>
      <c r="C59" s="159"/>
      <c r="D59" s="159"/>
      <c r="E59" s="159"/>
      <c r="F59" s="159"/>
      <c r="G59" s="159"/>
      <c r="H59" s="159"/>
    </row>
    <row r="60" spans="1:8" s="9" customFormat="1" ht="32.25" customHeight="1">
      <c r="A60" s="98">
        <v>56</v>
      </c>
      <c r="B60" s="98" t="s">
        <v>125</v>
      </c>
      <c r="C60" s="99" t="s">
        <v>136</v>
      </c>
      <c r="D60" s="100">
        <f>E60</f>
        <v>300000</v>
      </c>
      <c r="E60" s="100">
        <v>300000</v>
      </c>
      <c r="F60" s="97"/>
      <c r="G60" s="97"/>
      <c r="H60" s="111" t="s">
        <v>167</v>
      </c>
    </row>
    <row r="61" spans="1:8" s="9" customFormat="1" ht="45">
      <c r="A61" s="98">
        <v>57</v>
      </c>
      <c r="B61" s="98" t="s">
        <v>126</v>
      </c>
      <c r="C61" s="99" t="s">
        <v>137</v>
      </c>
      <c r="D61" s="100">
        <f>E61</f>
        <v>200000</v>
      </c>
      <c r="E61" s="100">
        <v>200000</v>
      </c>
      <c r="F61" s="101"/>
      <c r="G61" s="101"/>
      <c r="H61" s="111" t="s">
        <v>167</v>
      </c>
    </row>
    <row r="62" spans="1:8" ht="15">
      <c r="A62" s="23"/>
      <c r="B62" s="23"/>
      <c r="C62" s="23"/>
      <c r="D62" s="23"/>
      <c r="E62" s="23"/>
      <c r="F62" s="23"/>
      <c r="G62" s="23"/>
      <c r="H62" s="107"/>
    </row>
    <row r="63" spans="1:8" ht="15.75">
      <c r="A63" s="102"/>
      <c r="B63" s="102"/>
      <c r="C63" s="102"/>
      <c r="D63" s="102"/>
      <c r="E63" s="102"/>
      <c r="F63" s="102"/>
      <c r="G63" s="102"/>
      <c r="H63" s="108"/>
    </row>
    <row r="64" spans="1:8" ht="15.75">
      <c r="A64" s="102"/>
      <c r="B64" s="102"/>
      <c r="C64" s="102"/>
      <c r="D64" s="102"/>
      <c r="E64" s="102"/>
      <c r="F64" s="102"/>
      <c r="G64" s="102"/>
      <c r="H64" s="108"/>
    </row>
    <row r="65" spans="1:8" ht="15.75">
      <c r="A65" s="102"/>
      <c r="B65" s="102"/>
      <c r="C65" s="102"/>
      <c r="D65" s="102"/>
      <c r="E65" s="102"/>
      <c r="F65" s="102"/>
      <c r="G65" s="102"/>
      <c r="H65" s="108"/>
    </row>
    <row r="66" spans="1:8" ht="15.75">
      <c r="A66" s="102"/>
      <c r="B66" s="102"/>
      <c r="C66" s="102"/>
      <c r="D66" s="102"/>
      <c r="E66" s="102"/>
      <c r="F66" s="102"/>
      <c r="G66" s="102"/>
      <c r="H66" s="108"/>
    </row>
    <row r="67" spans="1:8" ht="15.75">
      <c r="A67" s="102"/>
      <c r="B67" s="102"/>
      <c r="C67" s="102"/>
      <c r="D67" s="102"/>
      <c r="E67" s="102"/>
      <c r="F67" s="102"/>
      <c r="G67" s="102"/>
      <c r="H67" s="108"/>
    </row>
    <row r="68" spans="1:8" ht="15.75">
      <c r="A68" s="102"/>
      <c r="B68" s="102"/>
      <c r="C68" s="102"/>
      <c r="D68" s="102"/>
      <c r="E68" s="102"/>
      <c r="F68" s="102"/>
      <c r="G68" s="102"/>
      <c r="H68" s="108"/>
    </row>
    <row r="69" spans="1:8" ht="15.75">
      <c r="A69" s="102"/>
      <c r="B69" s="102"/>
      <c r="C69" s="102"/>
      <c r="D69" s="102"/>
      <c r="E69" s="102"/>
      <c r="F69" s="102"/>
      <c r="G69" s="102"/>
      <c r="H69" s="108"/>
    </row>
    <row r="70" spans="1:8" ht="15.75">
      <c r="A70" s="102"/>
      <c r="B70" s="102"/>
      <c r="C70" s="102"/>
      <c r="D70" s="102"/>
      <c r="E70" s="102"/>
      <c r="F70" s="102"/>
      <c r="G70" s="102"/>
      <c r="H70" s="108"/>
    </row>
  </sheetData>
  <mergeCells count="25">
    <mergeCell ref="A1:H1"/>
    <mergeCell ref="A29:H29"/>
    <mergeCell ref="A36:H36"/>
    <mergeCell ref="A5:H5"/>
    <mergeCell ref="A26:H26"/>
    <mergeCell ref="A14:A15"/>
    <mergeCell ref="B8:B9"/>
    <mergeCell ref="B14:B15"/>
    <mergeCell ref="B21:B22"/>
    <mergeCell ref="A59:H59"/>
    <mergeCell ref="G14:G15"/>
    <mergeCell ref="A2:H2"/>
    <mergeCell ref="C14:C15"/>
    <mergeCell ref="A8:A9"/>
    <mergeCell ref="A21:A22"/>
    <mergeCell ref="B11:B12"/>
    <mergeCell ref="A11:A12"/>
    <mergeCell ref="A49:A50"/>
    <mergeCell ref="B49:B50"/>
    <mergeCell ref="B39:B41"/>
    <mergeCell ref="A39:A41"/>
    <mergeCell ref="B44:B46"/>
    <mergeCell ref="A44:A46"/>
    <mergeCell ref="H30:H31"/>
    <mergeCell ref="H49:H52"/>
  </mergeCells>
  <printOptions/>
  <pageMargins left="0.75" right="0" top="0.32" bottom="0.18" header="0.15748031496062992" footer="0.3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F6" sqref="F6"/>
    </sheetView>
  </sheetViews>
  <sheetFormatPr defaultColWidth="9.140625" defaultRowHeight="15"/>
  <cols>
    <col min="3" max="3" width="22.57421875" style="0" customWidth="1"/>
    <col min="4" max="4" width="17.57421875" style="0" customWidth="1"/>
    <col min="5" max="5" width="22.57421875" style="0" customWidth="1"/>
    <col min="6" max="6" width="17.8515625" style="0" customWidth="1"/>
    <col min="7" max="7" width="29.57421875" style="0" customWidth="1"/>
  </cols>
  <sheetData>
    <row r="1" spans="1:7" ht="19.5">
      <c r="A1" s="153" t="s">
        <v>56</v>
      </c>
      <c r="B1" s="153"/>
      <c r="C1" s="153"/>
      <c r="D1" s="153"/>
      <c r="E1" s="153"/>
      <c r="F1" s="153"/>
      <c r="G1" s="153"/>
    </row>
    <row r="2" spans="1:7" ht="18.75">
      <c r="A2" s="173" t="s">
        <v>90</v>
      </c>
      <c r="B2" s="173"/>
      <c r="C2" s="173"/>
      <c r="D2" s="173"/>
      <c r="E2" s="173"/>
      <c r="F2" s="173"/>
      <c r="G2" s="173"/>
    </row>
    <row r="3" spans="1:7" ht="15">
      <c r="A3" s="9"/>
      <c r="B3" s="9"/>
      <c r="C3" s="9"/>
      <c r="D3" s="9"/>
      <c r="E3" s="9"/>
      <c r="F3" s="9"/>
      <c r="G3" s="9"/>
    </row>
    <row r="4" spans="1:7" ht="60">
      <c r="A4" s="19" t="s">
        <v>5</v>
      </c>
      <c r="B4" s="20" t="s">
        <v>0</v>
      </c>
      <c r="C4" s="21" t="s">
        <v>1</v>
      </c>
      <c r="D4" s="21" t="s">
        <v>22</v>
      </c>
      <c r="E4" s="22" t="s">
        <v>38</v>
      </c>
      <c r="F4" s="22" t="s">
        <v>39</v>
      </c>
      <c r="G4" s="22" t="s">
        <v>40</v>
      </c>
    </row>
    <row r="5" spans="1:7" ht="15">
      <c r="A5" s="165" t="s">
        <v>15</v>
      </c>
      <c r="B5" s="166"/>
      <c r="C5" s="166"/>
      <c r="D5" s="166"/>
      <c r="E5" s="166"/>
      <c r="F5" s="166"/>
      <c r="G5" s="167"/>
    </row>
    <row r="6" spans="1:7" ht="64.5">
      <c r="A6" s="33">
        <v>1</v>
      </c>
      <c r="B6" s="8" t="s">
        <v>16</v>
      </c>
      <c r="C6" s="7" t="s">
        <v>23</v>
      </c>
      <c r="D6" s="30">
        <f>E6</f>
        <v>400000</v>
      </c>
      <c r="E6" s="30">
        <v>400000</v>
      </c>
      <c r="F6" s="25"/>
      <c r="G6" s="51" t="s">
        <v>61</v>
      </c>
    </row>
    <row r="7" spans="1:7" ht="45">
      <c r="A7" s="138">
        <v>2</v>
      </c>
      <c r="B7" s="154" t="s">
        <v>11</v>
      </c>
      <c r="C7" s="7" t="s">
        <v>21</v>
      </c>
      <c r="D7" s="30">
        <v>926068</v>
      </c>
      <c r="E7" s="30">
        <v>926068</v>
      </c>
      <c r="F7" s="25"/>
      <c r="G7" s="42" t="s">
        <v>62</v>
      </c>
    </row>
    <row r="8" spans="1:7" ht="30">
      <c r="A8" s="152"/>
      <c r="B8" s="155"/>
      <c r="C8" s="7" t="s">
        <v>79</v>
      </c>
      <c r="D8" s="30">
        <f>E8</f>
        <v>600000</v>
      </c>
      <c r="E8" s="30">
        <v>600000</v>
      </c>
      <c r="F8" s="25"/>
      <c r="G8" s="51" t="s">
        <v>63</v>
      </c>
    </row>
    <row r="9" spans="1:7" ht="30">
      <c r="A9" s="13">
        <v>3</v>
      </c>
      <c r="B9" s="7" t="s">
        <v>14</v>
      </c>
      <c r="C9" s="7" t="s">
        <v>43</v>
      </c>
      <c r="D9" s="30">
        <v>900000</v>
      </c>
      <c r="E9" s="30">
        <v>900000</v>
      </c>
      <c r="F9" s="25"/>
      <c r="G9" s="51" t="s">
        <v>63</v>
      </c>
    </row>
    <row r="10" spans="1:7" ht="45">
      <c r="A10" s="13">
        <v>4</v>
      </c>
      <c r="B10" s="35" t="s">
        <v>45</v>
      </c>
      <c r="C10" s="35" t="s">
        <v>46</v>
      </c>
      <c r="D10" s="36">
        <f>E10</f>
        <v>300000</v>
      </c>
      <c r="E10" s="36">
        <v>300000</v>
      </c>
      <c r="F10" s="25"/>
      <c r="G10" s="42" t="s">
        <v>64</v>
      </c>
    </row>
    <row r="11" spans="1:7" ht="30">
      <c r="A11" s="13">
        <v>5</v>
      </c>
      <c r="B11" s="7" t="s">
        <v>8</v>
      </c>
      <c r="C11" s="7" t="s">
        <v>79</v>
      </c>
      <c r="D11" s="30">
        <f>E11</f>
        <v>600000</v>
      </c>
      <c r="E11" s="30">
        <v>600000</v>
      </c>
      <c r="F11" s="25"/>
      <c r="G11" s="51" t="s">
        <v>63</v>
      </c>
    </row>
    <row r="12" spans="1:7" ht="51.75">
      <c r="A12" s="5">
        <v>6</v>
      </c>
      <c r="B12" s="7" t="s">
        <v>35</v>
      </c>
      <c r="C12" s="7" t="s">
        <v>80</v>
      </c>
      <c r="D12" s="30">
        <f>E12</f>
        <v>300000</v>
      </c>
      <c r="E12" s="30">
        <v>300000</v>
      </c>
      <c r="F12" s="25"/>
      <c r="G12" s="51" t="s">
        <v>76</v>
      </c>
    </row>
    <row r="13" spans="1:7" ht="30">
      <c r="A13" s="5">
        <v>7</v>
      </c>
      <c r="B13" s="7" t="s">
        <v>24</v>
      </c>
      <c r="C13" s="7" t="s">
        <v>81</v>
      </c>
      <c r="D13" s="30">
        <f>E13</f>
        <v>1200000</v>
      </c>
      <c r="E13" s="30">
        <v>1200000</v>
      </c>
      <c r="F13" s="25"/>
      <c r="G13" s="51" t="s">
        <v>63</v>
      </c>
    </row>
    <row r="14" spans="1:7" ht="28.5">
      <c r="A14" s="45"/>
      <c r="B14" s="46"/>
      <c r="C14" s="47" t="s">
        <v>51</v>
      </c>
      <c r="D14" s="48">
        <f>SUM(D6:D13)</f>
        <v>5226068</v>
      </c>
      <c r="E14" s="48">
        <f>SUM(E6:E13)</f>
        <v>5226068</v>
      </c>
      <c r="F14" s="49"/>
      <c r="G14" s="50"/>
    </row>
    <row r="15" spans="1:7" ht="15">
      <c r="A15" s="168" t="s">
        <v>50</v>
      </c>
      <c r="B15" s="169"/>
      <c r="C15" s="169"/>
      <c r="D15" s="169"/>
      <c r="E15" s="169"/>
      <c r="F15" s="169"/>
      <c r="G15" s="170"/>
    </row>
    <row r="16" spans="1:7" ht="45">
      <c r="A16" s="5">
        <v>8</v>
      </c>
      <c r="B16" s="34" t="s">
        <v>16</v>
      </c>
      <c r="C16" s="7" t="s">
        <v>30</v>
      </c>
      <c r="D16" s="30">
        <v>2128010</v>
      </c>
      <c r="E16" s="31">
        <f>SUM(D16*20%)</f>
        <v>425602</v>
      </c>
      <c r="F16" s="29">
        <f>SUM(D16-E16)</f>
        <v>1702408</v>
      </c>
      <c r="G16" s="21" t="s">
        <v>66</v>
      </c>
    </row>
    <row r="17" spans="1:7" ht="45">
      <c r="A17" s="5">
        <v>9</v>
      </c>
      <c r="B17" s="32" t="s">
        <v>3</v>
      </c>
      <c r="C17" s="10" t="s">
        <v>54</v>
      </c>
      <c r="D17" s="31">
        <v>6432949</v>
      </c>
      <c r="E17" s="31">
        <f>SUM(D17*20%)</f>
        <v>1286589.8</v>
      </c>
      <c r="F17" s="29">
        <f>SUM(D17-E17)</f>
        <v>5146359.2</v>
      </c>
      <c r="G17" s="21" t="s">
        <v>66</v>
      </c>
    </row>
    <row r="18" spans="1:7" ht="15">
      <c r="A18" s="65"/>
      <c r="B18" s="171" t="s">
        <v>82</v>
      </c>
      <c r="C18" s="172"/>
      <c r="D18" s="48">
        <f>SUM(D16:D17)</f>
        <v>8560959</v>
      </c>
      <c r="E18" s="48">
        <f>SUM(E16:E17)</f>
        <v>1712191.8</v>
      </c>
      <c r="F18" s="66">
        <f>SUM(F16:F17)</f>
        <v>6848767.2</v>
      </c>
      <c r="G18" s="65"/>
    </row>
    <row r="19" spans="1:7" ht="15">
      <c r="A19" s="65"/>
      <c r="B19" s="171" t="s">
        <v>57</v>
      </c>
      <c r="C19" s="172"/>
      <c r="D19" s="48">
        <f>D14+D18</f>
        <v>13787027</v>
      </c>
      <c r="E19" s="48">
        <f>E14+E18</f>
        <v>6938259.8</v>
      </c>
      <c r="F19" s="66">
        <f>SUM(F14+F18)</f>
        <v>6848767.2</v>
      </c>
      <c r="G19" s="65"/>
    </row>
    <row r="20" spans="1:7" ht="15">
      <c r="A20" s="168" t="s">
        <v>84</v>
      </c>
      <c r="B20" s="169"/>
      <c r="C20" s="169"/>
      <c r="D20" s="169"/>
      <c r="E20" s="169"/>
      <c r="F20" s="169"/>
      <c r="G20" s="170"/>
    </row>
    <row r="21" spans="1:7" ht="51.75">
      <c r="A21" s="5">
        <v>10</v>
      </c>
      <c r="B21" s="34" t="s">
        <v>29</v>
      </c>
      <c r="C21" s="7" t="s">
        <v>30</v>
      </c>
      <c r="D21" s="31">
        <v>2161205</v>
      </c>
      <c r="E21" s="31">
        <f>SUM(D21*20%)</f>
        <v>432241</v>
      </c>
      <c r="F21" s="29">
        <f>SUM(D21-E21)</f>
        <v>1728964</v>
      </c>
      <c r="G21" s="51" t="s">
        <v>65</v>
      </c>
    </row>
    <row r="22" spans="1:7" ht="60">
      <c r="A22" s="5">
        <v>11</v>
      </c>
      <c r="B22" s="32" t="s">
        <v>12</v>
      </c>
      <c r="C22" s="7" t="s">
        <v>44</v>
      </c>
      <c r="D22" s="30">
        <v>6800000</v>
      </c>
      <c r="E22" s="31">
        <f>SUM(D22*20%)</f>
        <v>1360000</v>
      </c>
      <c r="F22" s="29">
        <f>SUM(D22-E22)</f>
        <v>5440000</v>
      </c>
      <c r="G22" s="10" t="s">
        <v>52</v>
      </c>
    </row>
    <row r="23" spans="1:7" ht="45">
      <c r="A23" s="5">
        <v>12</v>
      </c>
      <c r="B23" s="7" t="s">
        <v>13</v>
      </c>
      <c r="C23" s="7" t="s">
        <v>2</v>
      </c>
      <c r="D23" s="31">
        <v>4977855</v>
      </c>
      <c r="E23" s="31">
        <f>SUM(D23*20%)</f>
        <v>995571</v>
      </c>
      <c r="F23" s="29">
        <f>SUM(D23-E23)</f>
        <v>3982284</v>
      </c>
      <c r="G23" s="10" t="s">
        <v>67</v>
      </c>
    </row>
    <row r="24" spans="1:7" ht="75">
      <c r="A24" s="5">
        <v>13</v>
      </c>
      <c r="B24" s="7" t="s">
        <v>7</v>
      </c>
      <c r="C24" s="7" t="s">
        <v>2</v>
      </c>
      <c r="D24" s="30">
        <v>5096782</v>
      </c>
      <c r="E24" s="31">
        <f>SUM(D24*20%)</f>
        <v>1019356.4</v>
      </c>
      <c r="F24" s="29">
        <f>SUM(D24-E24)</f>
        <v>4077425.6</v>
      </c>
      <c r="G24" s="42" t="s">
        <v>65</v>
      </c>
    </row>
    <row r="25" spans="1:7" ht="64.5">
      <c r="A25" s="5">
        <v>14</v>
      </c>
      <c r="B25" s="35" t="s">
        <v>9</v>
      </c>
      <c r="C25" s="35" t="s">
        <v>2</v>
      </c>
      <c r="D25" s="36">
        <v>3000000</v>
      </c>
      <c r="E25" s="31">
        <f>SUM(D25*20%)</f>
        <v>600000</v>
      </c>
      <c r="F25" s="29">
        <f>SUM(D25-E25)</f>
        <v>2400000</v>
      </c>
      <c r="G25" s="51" t="s">
        <v>68</v>
      </c>
    </row>
    <row r="26" spans="1:7" ht="15">
      <c r="A26" s="160" t="s">
        <v>83</v>
      </c>
      <c r="B26" s="161"/>
      <c r="C26" s="162"/>
      <c r="D26" s="58">
        <f>SUM(D21:D25)</f>
        <v>22035842</v>
      </c>
      <c r="E26" s="59">
        <f>SUM(E21:E25)</f>
        <v>4407168.4</v>
      </c>
      <c r="F26" s="58">
        <f>SUM(F21:F25)</f>
        <v>17628673.6</v>
      </c>
      <c r="G26" s="57"/>
    </row>
    <row r="27" spans="1:7" ht="15">
      <c r="A27" s="165" t="s">
        <v>17</v>
      </c>
      <c r="B27" s="166"/>
      <c r="C27" s="166"/>
      <c r="D27" s="166"/>
      <c r="E27" s="166"/>
      <c r="F27" s="166"/>
      <c r="G27" s="167"/>
    </row>
    <row r="28" spans="1:7" ht="45">
      <c r="A28" s="19">
        <v>15</v>
      </c>
      <c r="B28" s="1" t="s">
        <v>33</v>
      </c>
      <c r="C28" s="10" t="s">
        <v>6</v>
      </c>
      <c r="D28" s="52">
        <v>3090472</v>
      </c>
      <c r="E28" s="28">
        <f>SUM(D28*20%)</f>
        <v>618094.4</v>
      </c>
      <c r="F28" s="26">
        <f>SUM(D28-E28)</f>
        <v>2472377.6</v>
      </c>
      <c r="G28" s="54" t="s">
        <v>69</v>
      </c>
    </row>
    <row r="29" spans="1:7" ht="45">
      <c r="A29" s="43">
        <v>16</v>
      </c>
      <c r="B29" s="44" t="s">
        <v>31</v>
      </c>
      <c r="C29" s="7" t="s">
        <v>6</v>
      </c>
      <c r="D29" s="52">
        <v>1434648</v>
      </c>
      <c r="E29" s="28">
        <f aca="true" t="shared" si="0" ref="E29:E36">SUM(D29*20%)</f>
        <v>286929.60000000003</v>
      </c>
      <c r="F29" s="27">
        <f aca="true" t="shared" si="1" ref="F29:F36">SUM(D29-E29)</f>
        <v>1147718.4</v>
      </c>
      <c r="G29" s="21" t="s">
        <v>70</v>
      </c>
    </row>
    <row r="30" spans="1:7" ht="60">
      <c r="A30" s="19">
        <v>17</v>
      </c>
      <c r="B30" s="1" t="s">
        <v>27</v>
      </c>
      <c r="C30" s="7" t="s">
        <v>6</v>
      </c>
      <c r="D30" s="52">
        <v>2562221</v>
      </c>
      <c r="E30" s="28">
        <f t="shared" si="0"/>
        <v>512444.2</v>
      </c>
      <c r="F30" s="26">
        <f t="shared" si="1"/>
        <v>2049776.8</v>
      </c>
      <c r="G30" s="42" t="s">
        <v>71</v>
      </c>
    </row>
    <row r="31" spans="1:7" ht="75">
      <c r="A31" s="19">
        <v>18</v>
      </c>
      <c r="B31" s="3" t="s">
        <v>28</v>
      </c>
      <c r="C31" s="7" t="s">
        <v>6</v>
      </c>
      <c r="D31" s="52">
        <v>3115340</v>
      </c>
      <c r="E31" s="28">
        <f t="shared" si="0"/>
        <v>623068</v>
      </c>
      <c r="F31" s="26">
        <f t="shared" si="1"/>
        <v>2492272</v>
      </c>
      <c r="G31" s="54" t="s">
        <v>69</v>
      </c>
    </row>
    <row r="32" spans="1:7" ht="45">
      <c r="A32" s="43">
        <v>19</v>
      </c>
      <c r="B32" s="1" t="s">
        <v>26</v>
      </c>
      <c r="C32" s="7" t="s">
        <v>6</v>
      </c>
      <c r="D32" s="52">
        <v>1772647</v>
      </c>
      <c r="E32" s="28">
        <f t="shared" si="0"/>
        <v>354529.4</v>
      </c>
      <c r="F32" s="26">
        <f t="shared" si="1"/>
        <v>1418117.6</v>
      </c>
      <c r="G32" s="54" t="s">
        <v>69</v>
      </c>
    </row>
    <row r="33" spans="1:7" ht="45">
      <c r="A33" s="19">
        <v>20</v>
      </c>
      <c r="B33" s="1" t="s">
        <v>32</v>
      </c>
      <c r="C33" s="7" t="s">
        <v>6</v>
      </c>
      <c r="D33" s="52">
        <v>1692315</v>
      </c>
      <c r="E33" s="28">
        <f t="shared" si="0"/>
        <v>338463</v>
      </c>
      <c r="F33" s="26">
        <f t="shared" si="1"/>
        <v>1353852</v>
      </c>
      <c r="G33" s="54" t="s">
        <v>69</v>
      </c>
    </row>
    <row r="34" spans="1:7" ht="45">
      <c r="A34" s="19">
        <v>21</v>
      </c>
      <c r="B34" s="1" t="s">
        <v>37</v>
      </c>
      <c r="C34" s="7" t="s">
        <v>6</v>
      </c>
      <c r="D34" s="30">
        <v>2886274</v>
      </c>
      <c r="E34" s="28">
        <f t="shared" si="0"/>
        <v>577254.8</v>
      </c>
      <c r="F34" s="26">
        <f t="shared" si="1"/>
        <v>2309019.2</v>
      </c>
      <c r="G34" s="54" t="s">
        <v>69</v>
      </c>
    </row>
    <row r="35" spans="1:7" ht="45">
      <c r="A35" s="19">
        <v>22</v>
      </c>
      <c r="B35" s="1" t="s">
        <v>34</v>
      </c>
      <c r="C35" s="7" t="s">
        <v>6</v>
      </c>
      <c r="D35" s="52">
        <v>2090211</v>
      </c>
      <c r="E35" s="28">
        <f t="shared" si="0"/>
        <v>418042.2</v>
      </c>
      <c r="F35" s="26">
        <f t="shared" si="1"/>
        <v>1672168.8</v>
      </c>
      <c r="G35" s="54" t="s">
        <v>69</v>
      </c>
    </row>
    <row r="36" spans="1:7" ht="45">
      <c r="A36" s="19">
        <v>23</v>
      </c>
      <c r="B36" s="1" t="s">
        <v>53</v>
      </c>
      <c r="C36" s="7" t="s">
        <v>6</v>
      </c>
      <c r="D36" s="52">
        <v>1142557</v>
      </c>
      <c r="E36" s="28">
        <f t="shared" si="0"/>
        <v>228511.40000000002</v>
      </c>
      <c r="F36" s="26">
        <f t="shared" si="1"/>
        <v>914045.6</v>
      </c>
      <c r="G36" s="54" t="s">
        <v>69</v>
      </c>
    </row>
    <row r="37" spans="1:7" ht="15">
      <c r="A37" s="160" t="s">
        <v>58</v>
      </c>
      <c r="B37" s="161"/>
      <c r="C37" s="162"/>
      <c r="D37" s="55">
        <f>SUM(D28:D36)</f>
        <v>19786685</v>
      </c>
      <c r="E37" s="56">
        <f>SUM(E28:E36)</f>
        <v>3957337.0000000005</v>
      </c>
      <c r="F37" s="60">
        <f>SUM(F28:F36)</f>
        <v>15829348.000000002</v>
      </c>
      <c r="G37" s="57"/>
    </row>
    <row r="38" spans="1:7" ht="15">
      <c r="A38" s="165" t="s">
        <v>18</v>
      </c>
      <c r="B38" s="166"/>
      <c r="C38" s="166"/>
      <c r="D38" s="166"/>
      <c r="E38" s="166"/>
      <c r="F38" s="166"/>
      <c r="G38" s="167"/>
    </row>
    <row r="39" spans="1:7" ht="45">
      <c r="A39" s="16">
        <v>24</v>
      </c>
      <c r="B39" s="8" t="s">
        <v>25</v>
      </c>
      <c r="C39" s="7" t="s">
        <v>36</v>
      </c>
      <c r="D39" s="11">
        <v>8000000</v>
      </c>
      <c r="E39" s="11">
        <v>8000000</v>
      </c>
      <c r="F39" s="24"/>
      <c r="G39" s="54" t="s">
        <v>72</v>
      </c>
    </row>
    <row r="40" spans="1:7" ht="30">
      <c r="A40" s="5">
        <v>25</v>
      </c>
      <c r="B40" s="8" t="s">
        <v>4</v>
      </c>
      <c r="C40" s="7" t="s">
        <v>10</v>
      </c>
      <c r="D40" s="11">
        <v>587000</v>
      </c>
      <c r="E40" s="11">
        <v>587000</v>
      </c>
      <c r="F40" s="24"/>
      <c r="G40" s="54" t="s">
        <v>73</v>
      </c>
    </row>
    <row r="41" spans="1:7" ht="45">
      <c r="A41" s="16">
        <v>26</v>
      </c>
      <c r="B41" s="8" t="s">
        <v>20</v>
      </c>
      <c r="C41" s="8" t="s">
        <v>30</v>
      </c>
      <c r="D41" s="15">
        <v>5200000</v>
      </c>
      <c r="E41" s="15">
        <v>5200000</v>
      </c>
      <c r="F41" s="24"/>
      <c r="G41" s="54" t="s">
        <v>74</v>
      </c>
    </row>
    <row r="42" spans="1:7" ht="60">
      <c r="A42" s="19">
        <v>27</v>
      </c>
      <c r="B42" s="67" t="s">
        <v>27</v>
      </c>
      <c r="C42" s="7" t="s">
        <v>10</v>
      </c>
      <c r="D42" s="11">
        <f>E42</f>
        <v>0</v>
      </c>
      <c r="E42" s="11">
        <v>0</v>
      </c>
      <c r="F42" s="24"/>
      <c r="G42" s="62" t="s">
        <v>87</v>
      </c>
    </row>
    <row r="43" spans="1:7" ht="30">
      <c r="A43" s="19"/>
      <c r="B43" s="72" t="s">
        <v>88</v>
      </c>
      <c r="C43" s="73" t="s">
        <v>89</v>
      </c>
      <c r="D43" s="74"/>
      <c r="E43" s="74"/>
      <c r="F43" s="75"/>
      <c r="G43" s="76"/>
    </row>
    <row r="44" spans="1:7" ht="15">
      <c r="A44" s="160" t="s">
        <v>19</v>
      </c>
      <c r="B44" s="163"/>
      <c r="C44" s="164"/>
      <c r="D44" s="58">
        <f>SUM(D39:D42)</f>
        <v>13787000</v>
      </c>
      <c r="E44" s="58">
        <f>SUM(E39:E42)</f>
        <v>13787000</v>
      </c>
      <c r="F44" s="58">
        <f>SUM(F39:F42)</f>
        <v>0</v>
      </c>
      <c r="G44" s="57"/>
    </row>
    <row r="45" spans="1:7" ht="15">
      <c r="A45" s="156" t="s">
        <v>59</v>
      </c>
      <c r="B45" s="157"/>
      <c r="C45" s="158"/>
      <c r="D45" s="39">
        <f>D44+D37</f>
        <v>33573685</v>
      </c>
      <c r="E45" s="39">
        <f>E44+E37</f>
        <v>17744337</v>
      </c>
      <c r="F45" s="39">
        <f>F44+F37</f>
        <v>15829348.000000002</v>
      </c>
      <c r="G45" s="53"/>
    </row>
    <row r="46" spans="1:7" ht="15">
      <c r="A46" s="168" t="s">
        <v>84</v>
      </c>
      <c r="B46" s="169"/>
      <c r="C46" s="169"/>
      <c r="D46" s="169"/>
      <c r="E46" s="169"/>
      <c r="F46" s="169"/>
      <c r="G46" s="170"/>
    </row>
    <row r="47" spans="1:7" ht="45">
      <c r="A47" s="16">
        <v>28</v>
      </c>
      <c r="B47" s="17" t="s">
        <v>41</v>
      </c>
      <c r="C47" s="7" t="s">
        <v>42</v>
      </c>
      <c r="D47" s="52">
        <v>5314520</v>
      </c>
      <c r="E47" s="28">
        <f>SUM(D47*20%)</f>
        <v>1062904</v>
      </c>
      <c r="F47" s="26">
        <f>SUM(D47-E47)</f>
        <v>4251616</v>
      </c>
      <c r="G47" s="54" t="s">
        <v>75</v>
      </c>
    </row>
    <row r="48" spans="1:7" ht="15">
      <c r="A48" s="165" t="s">
        <v>55</v>
      </c>
      <c r="B48" s="166"/>
      <c r="C48" s="166"/>
      <c r="D48" s="166"/>
      <c r="E48" s="166"/>
      <c r="F48" s="166"/>
      <c r="G48" s="167"/>
    </row>
    <row r="49" spans="1:7" ht="60">
      <c r="A49" s="43">
        <v>29</v>
      </c>
      <c r="B49" s="44" t="s">
        <v>47</v>
      </c>
      <c r="C49" s="37" t="s">
        <v>48</v>
      </c>
      <c r="D49" s="38">
        <v>828000</v>
      </c>
      <c r="E49" s="38">
        <v>828000</v>
      </c>
      <c r="F49" s="19"/>
      <c r="G49" s="19" t="s">
        <v>52</v>
      </c>
    </row>
    <row r="50" spans="1:7" ht="15">
      <c r="A50" s="61"/>
      <c r="B50" s="178" t="s">
        <v>49</v>
      </c>
      <c r="C50" s="179"/>
      <c r="D50" s="40">
        <f>D49</f>
        <v>828000</v>
      </c>
      <c r="E50" s="40">
        <f>E49</f>
        <v>828000</v>
      </c>
      <c r="F50" s="41"/>
      <c r="G50" s="53"/>
    </row>
    <row r="51" spans="1:7" ht="15">
      <c r="A51" s="174" t="s">
        <v>85</v>
      </c>
      <c r="B51" s="175"/>
      <c r="C51" s="176"/>
      <c r="D51" s="70">
        <f>D19+D45+D50</f>
        <v>48188712</v>
      </c>
      <c r="E51" s="70">
        <f>E19+E45+E50</f>
        <v>25510596.8</v>
      </c>
      <c r="F51" s="70">
        <f>F19+F45+F50</f>
        <v>22678115.200000003</v>
      </c>
      <c r="G51" s="71"/>
    </row>
    <row r="52" spans="1:7" ht="15">
      <c r="A52" s="177" t="s">
        <v>86</v>
      </c>
      <c r="B52" s="177"/>
      <c r="C52" s="177"/>
      <c r="D52" s="68">
        <f>D26+D47</f>
        <v>27350362</v>
      </c>
      <c r="E52" s="68">
        <f>E26+E47</f>
        <v>5470072.4</v>
      </c>
      <c r="F52" s="68">
        <f>F26+F47</f>
        <v>21880289.6</v>
      </c>
      <c r="G52" s="69"/>
    </row>
    <row r="53" spans="1:7" ht="15">
      <c r="A53" s="23"/>
      <c r="B53" s="23"/>
      <c r="C53" s="23"/>
      <c r="D53" s="23"/>
      <c r="E53" s="23"/>
      <c r="F53" s="23"/>
      <c r="G53" s="23"/>
    </row>
    <row r="54" spans="1:7" ht="18.75">
      <c r="A54" s="63" t="s">
        <v>77</v>
      </c>
      <c r="B54" s="23"/>
      <c r="C54" s="23"/>
      <c r="D54" s="23"/>
      <c r="E54" s="23"/>
      <c r="F54" s="23"/>
      <c r="G54" s="23"/>
    </row>
    <row r="55" spans="1:7" ht="18.75">
      <c r="A55" s="63" t="s">
        <v>78</v>
      </c>
      <c r="B55" s="23"/>
      <c r="C55" s="23"/>
      <c r="D55" s="23"/>
      <c r="E55" s="23"/>
      <c r="F55" s="64" t="s">
        <v>60</v>
      </c>
      <c r="G55" s="23"/>
    </row>
  </sheetData>
  <mergeCells count="20">
    <mergeCell ref="A26:C26"/>
    <mergeCell ref="A27:G27"/>
    <mergeCell ref="A37:C37"/>
    <mergeCell ref="B19:C19"/>
    <mergeCell ref="A20:G20"/>
    <mergeCell ref="A51:C51"/>
    <mergeCell ref="A52:C52"/>
    <mergeCell ref="A38:G38"/>
    <mergeCell ref="A44:C44"/>
    <mergeCell ref="A45:C45"/>
    <mergeCell ref="A46:G46"/>
    <mergeCell ref="A48:G48"/>
    <mergeCell ref="B50:C50"/>
    <mergeCell ref="A15:G15"/>
    <mergeCell ref="B18:C18"/>
    <mergeCell ref="A1:G1"/>
    <mergeCell ref="A2:G2"/>
    <mergeCell ref="A5:G5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5_dir</cp:lastModifiedBy>
  <cp:lastPrinted>2019-07-02T05:50:56Z</cp:lastPrinted>
  <dcterms:created xsi:type="dcterms:W3CDTF">2015-07-22T23:03:23Z</dcterms:created>
  <dcterms:modified xsi:type="dcterms:W3CDTF">2019-07-04T04:11:18Z</dcterms:modified>
  <cp:category/>
  <cp:version/>
  <cp:contentType/>
  <cp:contentStatus/>
</cp:coreProperties>
</file>