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<sst xmlns="http://schemas.openxmlformats.org/spreadsheetml/2006/main" count="1770" uniqueCount="560">
  <si>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</si>
  <si>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</si>
  <si>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</si>
  <si>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</si>
  <si>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</si>
  <si>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</si>
  <si>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</si>
  <si>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</si>
  <si>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</si>
  <si>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</si>
  <si>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</si>
  <si>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</si>
  <si>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</si>
  <si>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</si>
  <si>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</si>
  <si>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</si>
  <si>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</si>
  <si>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</si>
  <si>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</si>
  <si>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</si>
  <si>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</si>
  <si>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</si>
  <si>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</si>
  <si>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</si>
  <si>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</si>
  <si>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</si>
  <si>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</si>
  <si>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</si>
  <si>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</si>
  <si>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</si>
  <si>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</si>
  <si>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</si>
  <si>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</si>
  <si>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</si>
  <si>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</si>
  <si>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</si>
  <si>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</si>
  <si>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</si>
  <si>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</si>
  <si>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</si>
  <si>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</si>
  <si>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</si>
  <si>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</si>
  <si>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</si>
  <si>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</si>
  <si>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</si>
  <si>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</si>
  <si>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</si>
  <si>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</si>
  <si>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</si>
  <si>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</si>
  <si>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</si>
  <si>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</si>
  <si>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</si>
  <si>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</si>
  <si>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</si>
  <si>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</si>
  <si>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</si>
  <si>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</si>
  <si>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</si>
  <si>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</si>
  <si>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</si>
  <si>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</si>
  <si>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</si>
  <si>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</si>
  <si>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</si>
  <si>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</si>
  <si>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</si>
  <si>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</si>
  <si>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</si>
  <si>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</si>
  <si>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</si>
  <si>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</si>
  <si>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</si>
  <si>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</si>
  <si>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</si>
  <si>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</si>
  <si>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</si>
  <si>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</si>
  <si>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</si>
  <si>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</si>
  <si>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</si>
  <si>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</si>
  <si>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</si>
  <si>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</si>
  <si>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</si>
  <si>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</si>
  <si>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</si>
  <si>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</si>
  <si>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</si>
  <si>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</si>
  <si>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</si>
  <si>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</si>
  <si>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</si>
  <si>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</si>
  <si>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</si>
  <si>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</si>
  <si>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</si>
  <si>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</si>
  <si>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</si>
  <si>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</si>
  <si>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</si>
  <si>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</si>
  <si>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</si>
  <si>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</si>
  <si>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</si>
  <si>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</si>
  <si>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</si>
  <si>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</si>
  <si>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</si>
  <si>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</si>
  <si>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</si>
  <si>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</si>
  <si>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</si>
  <si>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</si>
  <si>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</si>
  <si>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</si>
  <si>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</si>
  <si>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</si>
  <si>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</si>
  <si>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</si>
  <si>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</si>
  <si>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</si>
  <si>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</si>
  <si>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</si>
  <si>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</si>
  <si>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</si>
  <si>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</si>
  <si>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</si>
  <si>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</si>
  <si>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</si>
  <si>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</si>
  <si>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</si>
  <si>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</si>
  <si>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</si>
  <si>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</si>
  <si>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</si>
  <si>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</si>
  <si>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</si>
  <si>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</si>
  <si>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</si>
  <si>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</si>
  <si>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</si>
  <si>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</si>
  <si>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</si>
  <si>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</si>
  <si>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</si>
  <si>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</si>
  <si>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</si>
  <si>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</si>
  <si>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</si>
  <si>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</si>
  <si>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</si>
  <si>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</si>
  <si>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</si>
  <si>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</si>
  <si>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</si>
  <si>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</si>
  <si>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</si>
  <si>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</si>
  <si>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</si>
  <si>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</si>
  <si>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</si>
  <si>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</si>
  <si>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</si>
  <si>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</si>
  <si>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</si>
  <si>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</si>
  <si>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</si>
  <si>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</si>
  <si>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</si>
  <si>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</si>
  <si>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</si>
  <si>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</si>
  <si>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</si>
  <si>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</si>
  <si>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</si>
  <si>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</si>
  <si>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</si>
  <si>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</si>
  <si>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</si>
  <si>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</si>
  <si>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</si>
  <si>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</si>
  <si>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</si>
  <si>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</si>
  <si>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</si>
  <si>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</si>
  <si>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</si>
  <si>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</si>
  <si>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</si>
  <si>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</si>
  <si>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</si>
  <si>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</si>
  <si>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</si>
  <si>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</si>
  <si>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</si>
  <si>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</si>
  <si>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</si>
  <si>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</si>
  <si>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</si>
  <si>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</si>
  <si>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</si>
  <si>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</si>
  <si>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</si>
  <si>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</si>
  <si>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</si>
  <si>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</si>
  <si>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</si>
  <si>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</si>
  <si>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</si>
  <si>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</si>
  <si>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</si>
  <si>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</si>
  <si>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</si>
  <si>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</si>
  <si>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</si>
  <si>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</si>
  <si>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</si>
  <si>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</si>
  <si>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</si>
  <si>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</si>
  <si>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</si>
  <si>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</si>
  <si>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</si>
  <si>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</si>
  <si>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</si>
  <si>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</si>
  <si>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</si>
  <si>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</si>
  <si>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</si>
  <si>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</si>
  <si>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</si>
  <si>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</si>
  <si>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</si>
  <si>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</si>
  <si>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</si>
  <si>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</si>
  <si>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</si>
  <si>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</si>
  <si>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</si>
  <si>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</si>
  <si>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</si>
  <si>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</si>
  <si>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</si>
  <si>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</si>
  <si>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</si>
  <si>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</si>
  <si>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</si>
  <si>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</si>
  <si>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</si>
  <si>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</si>
  <si>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</si>
  <si>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</si>
  <si>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</si>
  <si>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</si>
  <si>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</si>
  <si>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</si>
  <si>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</si>
  <si>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</si>
  <si>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</si>
  <si>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</si>
  <si>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</si>
  <si>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</si>
  <si>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</si>
  <si>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</si>
  <si>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</si>
  <si>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</si>
  <si>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</si>
  <si>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</si>
  <si>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</si>
  <si>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</si>
  <si>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</si>
  <si>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</si>
  <si>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</si>
  <si>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</si>
  <si>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</si>
  <si>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</si>
  <si>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</si>
  <si>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</si>
  <si>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</si>
  <si>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</si>
  <si>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</si>
  <si>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</si>
  <si>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</si>
  <si>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</si>
  <si>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</si>
  <si>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</si>
  <si>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</si>
  <si>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</si>
  <si>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</si>
  <si>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</si>
  <si>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</si>
  <si>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</si>
  <si>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</si>
  <si>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</si>
  <si>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</si>
  <si>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</si>
  <si>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</si>
  <si>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</si>
  <si>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</si>
  <si>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</si>
  <si>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</si>
  <si>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</si>
  <si>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</si>
  <si>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</si>
  <si>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</si>
  <si>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</si>
  <si>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</si>
  <si>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</si>
  <si>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</si>
  <si>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</si>
  <si>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</si>
  <si>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</si>
  <si>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</si>
  <si>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</si>
  <si>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</si>
  <si>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</si>
  <si>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</si>
  <si>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</si>
  <si>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</si>
  <si>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</si>
  <si>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</si>
  <si>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</si>
  <si>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</si>
  <si>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</si>
  <si>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</si>
  <si>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</si>
  <si>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</si>
  <si>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</si>
  <si>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</si>
  <si>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</si>
  <si>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</si>
  <si>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</si>
  <si>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</si>
  <si>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</si>
  <si>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</si>
  <si>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</si>
  <si>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</si>
  <si>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</si>
  <si>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</si>
  <si>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</si>
  <si>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</si>
  <si>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</si>
  <si>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</si>
  <si>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</si>
  <si>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</si>
  <si>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</si>
  <si>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</si>
  <si>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</si>
  <si>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</si>
  <si>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</si>
  <si>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</si>
  <si>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</si>
  <si>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</si>
  <si>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</si>
  <si>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</si>
  <si>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</si>
  <si>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</si>
  <si>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</si>
  <si>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</si>
  <si>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</si>
  <si>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</si>
  <si>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</si>
  <si>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</si>
  <si>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</si>
  <si>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</si>
  <si>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</si>
  <si>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</si>
  <si>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</si>
  <si>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</si>
  <si>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</si>
  <si>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</si>
  <si>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</si>
  <si>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</si>
  <si>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</si>
  <si>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</si>
  <si>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</si>
  <si>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</si>
  <si>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</si>
  <si>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</si>
  <si>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</si>
  <si>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</si>
  <si>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</si>
  <si>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</si>
  <si>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</si>
  <si>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</si>
  <si>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</si>
  <si>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</si>
  <si>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</si>
  <si>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</si>
  <si>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</si>
  <si>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</si>
  <si>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</si>
  <si>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</si>
  <si>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</si>
  <si>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</si>
  <si>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</si>
  <si>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</si>
  <si>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</si>
  <si>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</si>
  <si>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</si>
  <si>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</si>
  <si>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</si>
  <si>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</si>
  <si>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</si>
  <si>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</si>
  <si>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</si>
  <si>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</si>
  <si>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</si>
  <si>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</si>
  <si>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</si>
  <si>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</si>
  <si>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</si>
  <si>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</si>
  <si>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</si>
  <si>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</si>
  <si>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</si>
  <si>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</si>
  <si>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</si>
  <si>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</si>
  <si>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</si>
  <si>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</si>
  <si>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</si>
  <si>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</si>
  <si>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</si>
  <si>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</si>
  <si>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</si>
  <si>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</si>
  <si>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</si>
  <si>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</si>
  <si>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</si>
  <si>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</si>
  <si>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</si>
  <si>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</si>
  <si>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</si>
  <si>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</si>
  <si>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</si>
  <si>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</si>
  <si>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</si>
  <si>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</si>
  <si>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</si>
  <si>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</si>
  <si>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</si>
  <si>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</si>
  <si>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</si>
  <si>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</si>
  <si>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</si>
  <si>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</si>
  <si>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</si>
  <si>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</si>
  <si>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</si>
  <si>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</si>
  <si>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</si>
  <si>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</si>
  <si>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</si>
  <si>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</si>
  <si>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</si>
  <si>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</si>
  <si>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</si>
  <si>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</si>
  <si>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</si>
  <si>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</si>
  <si>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</si>
  <si>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</si>
  <si>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</si>
  <si>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</si>
  <si>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</si>
  <si>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</si>
  <si>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</si>
  <si>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</si>
  <si>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</si>
  <si>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</si>
  <si>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</si>
  <si>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</si>
  <si>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</si>
  <si>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</si>
  <si>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</si>
  <si>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</si>
  <si>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</si>
  <si>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</si>
  <si>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</si>
  <si>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</si>
  <si>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</si>
  <si>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</si>
  <si>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</si>
  <si>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</si>
  <si>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</si>
  <si>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</si>
  <si>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</si>
  <si>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</si>
  <si>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</si>
  <si>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</si>
  <si>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</si>
  <si>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</si>
  <si>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</si>
  <si>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</si>
  <si>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</si>
  <si>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</si>
  <si>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</si>
  <si>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</si>
  <si>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</si>
  <si>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</si>
  <si>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</si>
  <si>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</si>
  <si>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</si>
  <si>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</si>
  <si>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</si>
  <si>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</si>
  <si>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</si>
  <si>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</si>
  <si>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</si>
  <si>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</si>
  <si>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</si>
  <si>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</si>
  <si>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</si>
  <si>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</si>
  <si>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</si>
  <si>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</si>
  <si>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</si>
  <si>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</si>
  <si>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</si>
  <si>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</si>
  <si>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</si>
  <si>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</si>
  <si>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</si>
  <si>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</si>
  <si>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</si>
  <si>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</si>
  <si>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</si>
  <si>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</si>
  <si>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</si>
  <si>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</si>
  <si>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</si>
  <si>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</si>
  <si>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</si>
  <si>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</si>
  <si>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(С учетом изменений)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</si>
  <si>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</si>
  <si>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</si>
  <si>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</si>
  <si>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</si>
  <si>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</si>
  <si>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</si>
  <si>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</si>
  <si>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</si>
  <si>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</si>
  <si>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</si>
  <si>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_________  Л.И. Кудрявцева</t>
  </si>
  <si>
    <t xml:space="preserve">"30" декабря 2014   г.                                                                                    </t>
  </si>
  <si>
    <t xml:space="preserve"> "30" декабря   2014 г.</t>
  </si>
  <si>
    <t xml:space="preserve">    Дата составления "30" декабря   2014 г.</t>
  </si>
  <si>
    <t>муниципальное бюджетное общеобразовательное учреждение «Воздвиженская средняя общеобразовательная школа № 1» Уссурийского городского округа</t>
  </si>
  <si>
    <t>Россия, 692557, Приморский край, Уссурийский городской округ, 
с. Воздвиженка, ул. Чайковского, 3</t>
  </si>
  <si>
    <t>2511038696/251101001</t>
  </si>
  <si>
    <t>Цели:
 а) формирование общей культуры личности обучающихся на основе усвоения обязательного минимума содержания общеобразовательных программ;
б) достижение обучающихся соответствующего образователь-ного уровня;
в) адаптация обучающихся к жизни в обществе, 
г) воспитание у обучающихся гражданственности, патрио -тизма, трудолюбия, уважения к правам и свободам человека, любви к природе, семье;
д) формирование потребности в ведении здорового образа жизни обучающихся, создание основы для основы последующего освоения профессиональных программ выпускниками Школы.</t>
  </si>
  <si>
    <t>а) обучение специальным дисциплинам сверх часов и сверх программы по данной дисциплине, предусмотренной учебным планом;
б) репетиторство с обучающимися другого образовательного учреждения;
в) присмотр за детьми во внеурочное время, группа кратковременного пребывания для дошкольников: консультация педагога при выполнении домашних заданий, игры на воздухе, спортивные игры, беседы, конкурсы и др.;
г) услуги по подготовке к поступлению в средние и высшие профессиональные образовательные учреждения;
д) курсы по изучению иностранных языков;
е) услуги дополнительного образования (кружки, студии, группы, школы, клубы, факультативы осуществляемые сверх финансируемых за счет средств соответствующих бюджетов заданий (контрольных цифр) по приему обучающихся);
ж) обучение кройке и шитью, вязанию, домоводству, танцам, вокалу, сценическому искусству  и т.п.;
з) обучение живописи, народным промыслам, владение дополнительными компьютерными программами;
и) подготовка дошкольников к обучению в школе;
к) услуга по эмоционально-волевому развитию и коррекции «Страна понимания»;
л) оздоровительные услуги, направленные на охрану и укрепление здоровья обучающихся: гимнастика, аэробика, ритмика, пешеходный туризм, атлетическая гимнастика, группы общефизической подготовки, волейбол, баскетбол, настольный теннис, ушу и др.), которые не включены в перечень основных государственных образовательных стандартов и осуществляемые сверх финансируемых за счет средств соответствующих бюджетов заданий.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</si>
  <si>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</si>
  <si>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Л.И. Кудрявцева</t>
  </si>
  <si>
    <t>И.А. Заболотская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</si>
</sst>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2" fontId="0" fillId="34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 wrapText="1"/>
    </xf>
    <xf numFmtId="2" fontId="0" fillId="16" borderId="0" xfId="0" applyNumberFormat="1" applyFill="1" applyAlignment="1">
      <alignment vertical="center"/>
    </xf>
    <xf numFmtId="2" fontId="10" fillId="42" borderId="17" xfId="54" applyNumberFormat="1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 applyProtection="1">
      <alignment vertical="top" wrapText="1"/>
      <protection/>
    </xf>
    <xf numFmtId="0" fontId="10" fillId="42" borderId="13" xfId="54" applyFont="1" applyFill="1" applyBorder="1" applyAlignment="1" applyProtection="1">
      <alignment vertical="top" wrapText="1"/>
      <protection/>
    </xf>
    <xf numFmtId="0" fontId="16" fillId="42" borderId="13" xfId="54" applyFont="1" applyFill="1" applyBorder="1" applyAlignment="1">
      <alignment vertical="top" wrapText="1"/>
      <protection/>
    </xf>
    <xf numFmtId="0" fontId="17" fillId="42" borderId="13" xfId="54" applyFont="1" applyFill="1" applyBorder="1" applyAlignment="1">
      <alignment vertical="top" wrapText="1"/>
      <protection/>
    </xf>
    <xf numFmtId="0" fontId="17" fillId="42" borderId="15" xfId="54" applyFont="1" applyFill="1" applyBorder="1" applyAlignment="1">
      <alignment vertical="top" wrapText="1"/>
      <protection/>
    </xf>
    <xf numFmtId="2" fontId="16" fillId="42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0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Border="1" applyAlignment="1" applyProtection="1">
      <alignment horizontal="center"/>
      <protection locked="0"/>
    </xf>
    <xf numFmtId="0" fontId="20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0" fillId="37" borderId="0" xfId="0" applyFill="1" applyBorder="1" applyAlignment="1">
      <alignment vertical="center" wrapText="1"/>
    </xf>
    <xf numFmtId="2" fontId="11" fillId="42" borderId="12" xfId="54" applyNumberFormat="1" applyFont="1" applyFill="1" applyBorder="1" applyAlignment="1">
      <alignment horizontal="center" vertical="center" wrapText="1"/>
      <protection/>
    </xf>
    <xf numFmtId="0" fontId="11" fillId="42" borderId="15" xfId="54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10" fillId="0" borderId="25" xfId="54" applyFont="1" applyBorder="1" applyAlignment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7" fillId="42" borderId="12" xfId="54" applyFont="1" applyFill="1" applyBorder="1" applyAlignment="1" applyProtection="1">
      <alignment vertical="top" wrapText="1"/>
      <protection/>
    </xf>
    <xf numFmtId="0" fontId="17" fillId="42" borderId="15" xfId="54" applyFont="1" applyFill="1" applyBorder="1" applyAlignment="1" applyProtection="1">
      <alignment vertical="top" wrapText="1"/>
      <protection/>
    </xf>
    <xf numFmtId="2" fontId="16" fillId="42" borderId="12" xfId="54" applyNumberFormat="1" applyFont="1" applyFill="1" applyBorder="1" applyAlignment="1">
      <alignment horizontal="center" vertical="center" wrapText="1"/>
      <protection/>
    </xf>
    <xf numFmtId="2" fontId="16" fillId="42" borderId="13" xfId="54" applyNumberFormat="1" applyFont="1" applyFill="1" applyBorder="1" applyAlignment="1">
      <alignment horizontal="center" vertical="center" wrapText="1"/>
      <protection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3.emf" /><Relationship Id="rId3" Type="http://schemas.openxmlformats.org/officeDocument/2006/relationships/image" Target="../media/image14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13.emf" /><Relationship Id="rId7" Type="http://schemas.openxmlformats.org/officeDocument/2006/relationships/image" Target="../media/image9.emf" /><Relationship Id="rId8" Type="http://schemas.openxmlformats.org/officeDocument/2006/relationships/image" Target="../media/image17.emf" /><Relationship Id="rId9" Type="http://schemas.openxmlformats.org/officeDocument/2006/relationships/image" Target="../media/image6.emf" /><Relationship Id="rId10" Type="http://schemas.openxmlformats.org/officeDocument/2006/relationships/image" Target="../media/image12.emf" /><Relationship Id="rId11" Type="http://schemas.openxmlformats.org/officeDocument/2006/relationships/image" Target="../media/image16.emf" /><Relationship Id="rId12" Type="http://schemas.openxmlformats.org/officeDocument/2006/relationships/image" Target="../media/image11.emf" /><Relationship Id="rId13" Type="http://schemas.openxmlformats.org/officeDocument/2006/relationships/image" Target="../media/image10.emf" /><Relationship Id="rId14" Type="http://schemas.openxmlformats.org/officeDocument/2006/relationships/image" Target="../media/image4.emf" /><Relationship Id="rId15" Type="http://schemas.openxmlformats.org/officeDocument/2006/relationships/image" Target="../media/image2.emf" /><Relationship Id="rId16" Type="http://schemas.openxmlformats.org/officeDocument/2006/relationships/image" Target="../media/image5.emf" /><Relationship Id="rId1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541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542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D31" sqref="D31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540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9267294.72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33182609.85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8548755.18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2385859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96307.19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35825.89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-3171.52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37309.31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48911.61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34582399.76</v>
      </c>
      <c r="D20" s="54">
        <f>SUM(D21:D25)</f>
        <v>35409514</v>
      </c>
      <c r="E20" s="54">
        <f>SUM(E21:E25)</f>
        <v>36585489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33690271.76</v>
      </c>
      <c r="D21" s="46">
        <v>34589049</v>
      </c>
      <c r="E21" s="46">
        <v>35764789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797128</v>
      </c>
      <c r="D22" s="46">
        <v>725465</v>
      </c>
      <c r="E22" s="46">
        <v>725700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95000</v>
      </c>
      <c r="D25" s="43">
        <f>SUM(D26:D28)</f>
        <v>95000</v>
      </c>
      <c r="E25" s="43">
        <f>SUM(E26:E28)</f>
        <v>95000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95000</v>
      </c>
      <c r="D26" s="46">
        <v>95000</v>
      </c>
      <c r="E26" s="46">
        <v>95000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34582399.76</v>
      </c>
      <c r="D29" s="63">
        <f>SUM(D31:D45)-D41</f>
        <v>35409514</v>
      </c>
      <c r="E29" s="63">
        <f>SUM(E31:E45)-E41</f>
        <v>36585489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31069210</v>
      </c>
      <c r="D31" s="64">
        <f t="shared" si="0"/>
        <v>31921240</v>
      </c>
      <c r="E31" s="64">
        <f t="shared" si="0"/>
        <v>32980290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49673</v>
      </c>
      <c r="D32" s="64">
        <f t="shared" si="0"/>
        <v>30260</v>
      </c>
      <c r="E32" s="64">
        <f t="shared" si="0"/>
        <v>31630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1250940</v>
      </c>
      <c r="D34" s="64">
        <f t="shared" si="0"/>
        <v>1318410</v>
      </c>
      <c r="E34" s="64">
        <f t="shared" si="0"/>
        <v>1384260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363554</v>
      </c>
      <c r="D35" s="64">
        <f t="shared" si="0"/>
        <v>347510</v>
      </c>
      <c r="E35" s="64">
        <f t="shared" si="0"/>
        <v>364880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793130</v>
      </c>
      <c r="D37" s="64">
        <f t="shared" si="0"/>
        <v>791730</v>
      </c>
      <c r="E37" s="64">
        <f t="shared" si="0"/>
        <v>821290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818465</v>
      </c>
      <c r="D39" s="64">
        <f t="shared" si="0"/>
        <v>782155</v>
      </c>
      <c r="E39" s="64">
        <f t="shared" si="0"/>
        <v>784930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2160</v>
      </c>
      <c r="D40" s="64">
        <f t="shared" si="0"/>
        <v>2160</v>
      </c>
      <c r="E40" s="64">
        <f t="shared" si="0"/>
        <v>2160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224138.76</v>
      </c>
      <c r="D42" s="64">
        <f t="shared" si="0"/>
        <v>166200</v>
      </c>
      <c r="E42" s="64">
        <f t="shared" si="0"/>
        <v>166200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11129</v>
      </c>
      <c r="D45" s="65">
        <f>SUM(D46:D49)</f>
        <v>49849</v>
      </c>
      <c r="E45" s="65">
        <f>SUM(E46:E49)</f>
        <v>49849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2503</v>
      </c>
      <c r="D46" s="64">
        <f t="shared" si="1"/>
        <v>2503</v>
      </c>
      <c r="E46" s="64">
        <f t="shared" si="1"/>
        <v>2503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8626</v>
      </c>
      <c r="D47" s="64">
        <f t="shared" si="1"/>
        <v>47346</v>
      </c>
      <c r="E47" s="64">
        <f t="shared" si="1"/>
        <v>47346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0</v>
      </c>
      <c r="D48" s="64">
        <f t="shared" si="1"/>
        <v>0</v>
      </c>
      <c r="E48" s="64">
        <f t="shared" si="1"/>
        <v>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33690271.76</v>
      </c>
      <c r="D50" s="54">
        <f>SUM(D51:D65)-D61</f>
        <v>34589049</v>
      </c>
      <c r="E50" s="54">
        <f>SUM(E51:E65)-E61</f>
        <v>35764789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30982210</v>
      </c>
      <c r="D51" s="46">
        <v>31834240</v>
      </c>
      <c r="E51" s="46">
        <v>32893290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28340</v>
      </c>
      <c r="D52" s="46">
        <v>29760</v>
      </c>
      <c r="E52" s="46">
        <v>31130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1249440</v>
      </c>
      <c r="D54" s="46">
        <v>1316910</v>
      </c>
      <c r="E54" s="46">
        <v>1382760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f>23664+330960</f>
        <v>354624</v>
      </c>
      <c r="D55" s="46">
        <v>347510</v>
      </c>
      <c r="E55" s="46">
        <v>364880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791730</v>
      </c>
      <c r="D57" s="46">
        <v>791730</v>
      </c>
      <c r="E57" s="46">
        <v>821290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87000</v>
      </c>
      <c r="D59" s="46">
        <v>50690</v>
      </c>
      <c r="E59" s="46">
        <v>53230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2160</v>
      </c>
      <c r="D60" s="46">
        <v>2160</v>
      </c>
      <c r="E60" s="46">
        <v>2160</v>
      </c>
      <c r="F60" s="42" t="s">
        <v>243</v>
      </c>
    </row>
    <row r="61" spans="1:6" ht="12.75">
      <c r="A61" s="42" t="s">
        <v>244</v>
      </c>
      <c r="B61" s="50" t="s">
        <v>189</v>
      </c>
      <c r="C61" s="46"/>
      <c r="D61" s="46"/>
      <c r="E61" s="46"/>
      <c r="F61" s="42" t="s">
        <v>245</v>
      </c>
    </row>
    <row r="62" spans="1:6" ht="12.75">
      <c r="A62" s="42" t="s">
        <v>246</v>
      </c>
      <c r="B62" s="50" t="s">
        <v>192</v>
      </c>
      <c r="C62" s="46">
        <f>17438.76+166200</f>
        <v>183638.76</v>
      </c>
      <c r="D62" s="46">
        <v>166200</v>
      </c>
      <c r="E62" s="46">
        <v>166200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11129</v>
      </c>
      <c r="D65" s="43">
        <f>SUM(D66:D69)</f>
        <v>49849</v>
      </c>
      <c r="E65" s="43">
        <f>SUM(E66:E69)</f>
        <v>49849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2503</v>
      </c>
      <c r="D66" s="48">
        <v>2503</v>
      </c>
      <c r="E66" s="48">
        <v>2503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8626</v>
      </c>
      <c r="D67" s="48">
        <v>47346</v>
      </c>
      <c r="E67" s="48">
        <v>47346</v>
      </c>
      <c r="F67" s="42" t="s">
        <v>257</v>
      </c>
    </row>
    <row r="68" spans="1:6" ht="12.75">
      <c r="A68" s="42" t="s">
        <v>258</v>
      </c>
      <c r="B68" s="50" t="s">
        <v>210</v>
      </c>
      <c r="C68" s="48"/>
      <c r="D68" s="48"/>
      <c r="E68" s="48"/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797128</v>
      </c>
      <c r="D70" s="54">
        <f>SUM(D71:D85)-D81</f>
        <v>725465</v>
      </c>
      <c r="E70" s="54">
        <f>SUM(E71:E85)-E81</f>
        <v>725700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8930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1400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725465</v>
      </c>
      <c r="D79" s="46">
        <v>725465</v>
      </c>
      <c r="E79" s="46">
        <v>725700</v>
      </c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40500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95000</v>
      </c>
      <c r="D90" s="54">
        <f>SUM(D91:D105)-D101</f>
        <v>95000</v>
      </c>
      <c r="E90" s="54">
        <f>SUM(E91:E105)-E101</f>
        <v>95000</v>
      </c>
      <c r="F90" s="42" t="s">
        <v>305</v>
      </c>
    </row>
    <row r="91" spans="1:6" ht="12.75">
      <c r="A91" s="42" t="s">
        <v>306</v>
      </c>
      <c r="B91" s="50" t="s">
        <v>511</v>
      </c>
      <c r="C91" s="46">
        <v>87000</v>
      </c>
      <c r="D91" s="46">
        <v>87000</v>
      </c>
      <c r="E91" s="46">
        <v>87000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500</v>
      </c>
      <c r="D92" s="46">
        <v>500</v>
      </c>
      <c r="E92" s="46">
        <v>500</v>
      </c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1500</v>
      </c>
      <c r="D94" s="46">
        <v>1500</v>
      </c>
      <c r="E94" s="46">
        <v>1500</v>
      </c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6000</v>
      </c>
      <c r="D99" s="46">
        <v>6000</v>
      </c>
      <c r="E99" s="46">
        <v>6000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/>
      <c r="D131" s="46"/>
      <c r="E131" s="46"/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68">
      <selection activeCell="C103" sqref="C103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3" t="s">
        <v>532</v>
      </c>
      <c r="E2" s="123"/>
    </row>
    <row r="3" spans="1:5" ht="16.5">
      <c r="A3" s="40"/>
      <c r="B3" s="36" t="s">
        <v>493</v>
      </c>
      <c r="C3" s="37"/>
      <c r="D3" s="123" t="s">
        <v>548</v>
      </c>
      <c r="E3" s="12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549</v>
      </c>
      <c r="C5" s="37"/>
      <c r="D5" s="78" t="s">
        <v>550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2" t="s">
        <v>347</v>
      </c>
      <c r="C9" s="132"/>
      <c r="D9" s="132"/>
      <c r="E9" s="132"/>
    </row>
    <row r="10" spans="1:5" ht="16.5">
      <c r="A10" s="40"/>
      <c r="B10" s="132" t="s">
        <v>544</v>
      </c>
      <c r="C10" s="132"/>
      <c r="D10" s="132"/>
      <c r="E10" s="132"/>
    </row>
    <row r="11" spans="1:5" ht="16.5">
      <c r="A11" s="40"/>
      <c r="B11" s="132" t="s">
        <v>543</v>
      </c>
      <c r="C11" s="133"/>
      <c r="D11" s="118"/>
      <c r="E11" s="118"/>
    </row>
    <row r="12" spans="1:5" ht="15">
      <c r="A12" s="40"/>
      <c r="B12" s="117" t="s">
        <v>537</v>
      </c>
      <c r="C12" s="119"/>
      <c r="D12" s="118"/>
      <c r="E12" s="118"/>
    </row>
    <row r="13" spans="1:3" ht="16.5">
      <c r="A13" s="40"/>
      <c r="B13" s="36" t="s">
        <v>551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45" t="s">
        <v>552</v>
      </c>
      <c r="D15" s="146"/>
      <c r="E15" s="147"/>
    </row>
    <row r="16" spans="2:5" ht="33.75" thickBot="1">
      <c r="B16" s="33" t="s">
        <v>350</v>
      </c>
      <c r="C16" s="148" t="s">
        <v>351</v>
      </c>
      <c r="D16" s="149"/>
      <c r="E16" s="150"/>
    </row>
    <row r="17" spans="2:5" ht="51" customHeight="1" thickBot="1">
      <c r="B17" s="33" t="s">
        <v>352</v>
      </c>
      <c r="C17" s="145" t="s">
        <v>553</v>
      </c>
      <c r="D17" s="146"/>
      <c r="E17" s="147"/>
    </row>
    <row r="18" spans="2:5" ht="17.25" thickBot="1">
      <c r="B18" s="33" t="s">
        <v>353</v>
      </c>
      <c r="C18" s="145" t="s">
        <v>554</v>
      </c>
      <c r="D18" s="146"/>
      <c r="E18" s="147"/>
    </row>
    <row r="19" spans="2:5" ht="17.25" thickBot="1">
      <c r="B19" s="33" t="s">
        <v>355</v>
      </c>
      <c r="C19" s="148" t="s">
        <v>505</v>
      </c>
      <c r="D19" s="149"/>
      <c r="E19" s="150"/>
    </row>
    <row r="20" spans="2:5" ht="33.75" thickBot="1">
      <c r="B20" s="33" t="s">
        <v>357</v>
      </c>
      <c r="C20" s="148" t="s">
        <v>547</v>
      </c>
      <c r="D20" s="149"/>
      <c r="E20" s="150"/>
    </row>
    <row r="21" spans="2:5" ht="33.75" thickBot="1">
      <c r="B21" s="33" t="s">
        <v>359</v>
      </c>
      <c r="C21" s="148" t="s">
        <v>510</v>
      </c>
      <c r="D21" s="149"/>
      <c r="E21" s="150"/>
    </row>
    <row r="22" spans="2:3" ht="16.5">
      <c r="B22" s="143"/>
      <c r="C22" s="144"/>
    </row>
    <row r="23" spans="2:5" ht="16.5">
      <c r="B23" s="152" t="s">
        <v>360</v>
      </c>
      <c r="C23" s="152"/>
      <c r="D23" s="152"/>
      <c r="E23" s="152"/>
    </row>
    <row r="24" spans="2:3" ht="17.25" thickBot="1">
      <c r="B24" s="30"/>
      <c r="C24" s="28"/>
    </row>
    <row r="25" spans="2:5" ht="233.25" customHeight="1" thickBot="1">
      <c r="B25" s="32" t="s">
        <v>361</v>
      </c>
      <c r="C25" s="145" t="s">
        <v>555</v>
      </c>
      <c r="D25" s="146"/>
      <c r="E25" s="147"/>
    </row>
    <row r="26" spans="2:5" ht="54.75" customHeight="1">
      <c r="B26" s="124" t="s">
        <v>362</v>
      </c>
      <c r="C26" s="134" t="s">
        <v>556</v>
      </c>
      <c r="D26" s="135"/>
      <c r="E26" s="136"/>
    </row>
    <row r="27" spans="2:5" ht="40.5" customHeight="1">
      <c r="B27" s="151"/>
      <c r="C27" s="137"/>
      <c r="D27" s="138"/>
      <c r="E27" s="139"/>
    </row>
    <row r="28" spans="2:5" ht="60" customHeight="1">
      <c r="B28" s="151"/>
      <c r="C28" s="137"/>
      <c r="D28" s="138"/>
      <c r="E28" s="139"/>
    </row>
    <row r="29" spans="2:5" ht="44.25" customHeight="1">
      <c r="B29" s="151"/>
      <c r="C29" s="137"/>
      <c r="D29" s="138"/>
      <c r="E29" s="139"/>
    </row>
    <row r="30" spans="2:5" ht="12.75" customHeight="1">
      <c r="B30" s="151"/>
      <c r="C30" s="137"/>
      <c r="D30" s="138"/>
      <c r="E30" s="139"/>
    </row>
    <row r="31" spans="2:5" ht="226.5" customHeight="1" thickBot="1">
      <c r="B31" s="125"/>
      <c r="C31" s="140"/>
      <c r="D31" s="141"/>
      <c r="E31" s="142"/>
    </row>
    <row r="32" spans="2:5" ht="20.25" customHeight="1">
      <c r="B32" s="124" t="s">
        <v>363</v>
      </c>
      <c r="C32" s="126">
        <v>33182609.85</v>
      </c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33182609.85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53"/>
      <c r="D36" s="154"/>
      <c r="E36" s="155"/>
    </row>
    <row r="37" spans="2:5" ht="12.75">
      <c r="B37" s="151"/>
      <c r="C37" s="156"/>
      <c r="D37" s="157"/>
      <c r="E37" s="158"/>
    </row>
    <row r="38" spans="2:5" ht="28.5" customHeight="1" thickBot="1">
      <c r="B38" s="125"/>
      <c r="C38" s="159"/>
      <c r="D38" s="160"/>
      <c r="E38" s="161"/>
    </row>
    <row r="39" spans="2:5" ht="12.75" customHeight="1">
      <c r="B39" s="171" t="s">
        <v>366</v>
      </c>
      <c r="C39" s="153"/>
      <c r="D39" s="154"/>
      <c r="E39" s="155"/>
    </row>
    <row r="40" spans="2:5" ht="39" customHeight="1" thickBot="1">
      <c r="B40" s="172"/>
      <c r="C40" s="159"/>
      <c r="D40" s="160"/>
      <c r="E40" s="161"/>
    </row>
    <row r="41" spans="2:5" ht="12.75" customHeight="1">
      <c r="B41" s="124" t="s">
        <v>367</v>
      </c>
      <c r="C41" s="126">
        <v>2385859</v>
      </c>
      <c r="D41" s="127"/>
      <c r="E41" s="128"/>
    </row>
    <row r="42" spans="2:5" ht="39" customHeight="1" thickBot="1">
      <c r="B42" s="125"/>
      <c r="C42" s="129"/>
      <c r="D42" s="130"/>
      <c r="E42" s="131"/>
    </row>
    <row r="43" spans="2:5" ht="12.75" customHeight="1">
      <c r="B43" s="124" t="s">
        <v>368</v>
      </c>
      <c r="C43" s="126">
        <v>1315048.28</v>
      </c>
      <c r="D43" s="127"/>
      <c r="E43" s="128"/>
    </row>
    <row r="44" spans="2:5" ht="24" customHeight="1" thickBot="1">
      <c r="B44" s="125"/>
      <c r="C44" s="129"/>
      <c r="D44" s="130"/>
      <c r="E44" s="131"/>
    </row>
    <row r="45" spans="2:3" ht="16.5">
      <c r="B45" s="30"/>
      <c r="C45" s="28"/>
    </row>
    <row r="46" spans="2:5" ht="16.5">
      <c r="B46" s="152" t="s">
        <v>369</v>
      </c>
      <c r="C46" s="152"/>
      <c r="D46" s="152"/>
      <c r="E46" s="152"/>
    </row>
    <row r="47" spans="2:3" ht="17.25" thickBot="1">
      <c r="B47" s="30"/>
      <c r="C47" s="28"/>
    </row>
    <row r="48" spans="2:5" ht="17.25" customHeight="1">
      <c r="B48" s="124" t="s">
        <v>370</v>
      </c>
      <c r="C48" s="165" t="s">
        <v>482</v>
      </c>
      <c r="D48" s="166"/>
      <c r="E48" s="167"/>
    </row>
    <row r="49" spans="2:5" ht="13.5" thickBot="1">
      <c r="B49" s="125"/>
      <c r="C49" s="168"/>
      <c r="D49" s="169"/>
      <c r="E49" s="170"/>
    </row>
    <row r="50" spans="2:5" ht="17.25" thickBot="1">
      <c r="B50" s="33" t="s">
        <v>371</v>
      </c>
      <c r="C50" s="162">
        <f>'Таблица  1'!C5</f>
        <v>9267294.72</v>
      </c>
      <c r="D50" s="163"/>
      <c r="E50" s="164"/>
    </row>
    <row r="51" spans="2:5" ht="17.25" thickBot="1">
      <c r="B51" s="33" t="s">
        <v>372</v>
      </c>
      <c r="C51" s="162"/>
      <c r="D51" s="163"/>
      <c r="E51" s="164"/>
    </row>
    <row r="52" spans="2:5" ht="33.75" thickBot="1">
      <c r="B52" s="33" t="s">
        <v>373</v>
      </c>
      <c r="C52" s="162">
        <f>'Таблица  1'!C7</f>
        <v>33182609.85</v>
      </c>
      <c r="D52" s="163"/>
      <c r="E52" s="164"/>
    </row>
    <row r="53" spans="2:5" ht="17.25" thickBot="1">
      <c r="B53" s="33" t="s">
        <v>374</v>
      </c>
      <c r="C53" s="162"/>
      <c r="D53" s="163"/>
      <c r="E53" s="164"/>
    </row>
    <row r="54" spans="2:5" ht="17.25" thickBot="1">
      <c r="B54" s="33" t="s">
        <v>375</v>
      </c>
      <c r="C54" s="162">
        <f>'Таблица  1'!C8</f>
        <v>8548755.18</v>
      </c>
      <c r="D54" s="163"/>
      <c r="E54" s="164"/>
    </row>
    <row r="55" spans="2:5" ht="33.75" thickBot="1">
      <c r="B55" s="33" t="s">
        <v>376</v>
      </c>
      <c r="C55" s="162">
        <f>'Таблица  1'!C9</f>
        <v>2385859</v>
      </c>
      <c r="D55" s="163"/>
      <c r="E55" s="164"/>
    </row>
    <row r="56" spans="2:5" ht="17.25" thickBot="1">
      <c r="B56" s="33" t="s">
        <v>374</v>
      </c>
      <c r="C56" s="162"/>
      <c r="D56" s="163"/>
      <c r="E56" s="164"/>
    </row>
    <row r="57" spans="2:5" ht="33.75" thickBot="1">
      <c r="B57" s="33" t="s">
        <v>377</v>
      </c>
      <c r="C57" s="162">
        <f>'Таблица  1'!C10</f>
        <v>96307.19</v>
      </c>
      <c r="D57" s="163"/>
      <c r="E57" s="164"/>
    </row>
    <row r="58" spans="2:5" ht="17.25" thickBot="1">
      <c r="B58" s="33" t="s">
        <v>378</v>
      </c>
      <c r="C58" s="162">
        <f>'Таблица  1'!C11</f>
        <v>35825.89</v>
      </c>
      <c r="D58" s="163"/>
      <c r="E58" s="164"/>
    </row>
    <row r="59" spans="2:5" ht="17.25" thickBot="1">
      <c r="B59" s="33" t="s">
        <v>372</v>
      </c>
      <c r="C59" s="162"/>
      <c r="D59" s="163"/>
      <c r="E59" s="164"/>
    </row>
    <row r="60" spans="2:5" ht="17.25" thickBot="1">
      <c r="B60" s="33" t="s">
        <v>379</v>
      </c>
      <c r="C60" s="162">
        <f>'Таблица  1'!C13</f>
        <v>-3171.52</v>
      </c>
      <c r="D60" s="163"/>
      <c r="E60" s="164"/>
    </row>
    <row r="61" spans="2:5" ht="17.25" thickBot="1">
      <c r="B61" s="33" t="s">
        <v>380</v>
      </c>
      <c r="C61" s="162">
        <f>'Таблица  1'!C14</f>
        <v>37309.31</v>
      </c>
      <c r="D61" s="163"/>
      <c r="E61" s="164"/>
    </row>
    <row r="62" spans="2:5" ht="17.25" thickBot="1">
      <c r="B62" s="33" t="s">
        <v>381</v>
      </c>
      <c r="C62" s="162">
        <f>'Таблица  1'!C15</f>
        <v>48911.61</v>
      </c>
      <c r="D62" s="163"/>
      <c r="E62" s="164"/>
    </row>
    <row r="63" spans="2:5" ht="17.25" thickBot="1">
      <c r="B63" s="33" t="s">
        <v>372</v>
      </c>
      <c r="C63" s="162"/>
      <c r="D63" s="163"/>
      <c r="E63" s="164"/>
    </row>
    <row r="64" spans="2:5" ht="17.25" thickBot="1">
      <c r="B64" s="33" t="s">
        <v>382</v>
      </c>
      <c r="C64" s="162">
        <f>'Таблица  1'!C17</f>
        <v>0</v>
      </c>
      <c r="D64" s="163"/>
      <c r="E64" s="164"/>
    </row>
    <row r="65" spans="2:3" ht="16.5">
      <c r="B65" s="30"/>
      <c r="C65" s="28"/>
    </row>
    <row r="66" spans="2:5" ht="16.5">
      <c r="B66" s="152" t="s">
        <v>383</v>
      </c>
      <c r="C66" s="152"/>
      <c r="D66" s="152"/>
      <c r="E66" s="152"/>
    </row>
    <row r="67" spans="2:3" ht="17.25" thickBot="1">
      <c r="B67" s="75"/>
      <c r="C67" s="76"/>
    </row>
    <row r="68" spans="2:5" ht="19.5" customHeight="1" thickBot="1">
      <c r="B68" s="171" t="s">
        <v>370</v>
      </c>
      <c r="C68" s="186" t="s">
        <v>482</v>
      </c>
      <c r="D68" s="187"/>
      <c r="E68" s="188"/>
    </row>
    <row r="69" spans="2:5" ht="15" customHeight="1" thickBot="1">
      <c r="B69" s="179"/>
      <c r="C69" s="182" t="s">
        <v>545</v>
      </c>
      <c r="D69" s="184" t="s">
        <v>484</v>
      </c>
      <c r="E69" s="185"/>
    </row>
    <row r="70" spans="2:5" ht="50.25" customHeight="1" thickBot="1">
      <c r="B70" s="172"/>
      <c r="C70" s="183"/>
      <c r="D70" s="79" t="s">
        <v>533</v>
      </c>
      <c r="E70" s="80" t="s">
        <v>546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34582399.76</v>
      </c>
      <c r="D72" s="116">
        <f>'Таблица  1'!D20</f>
        <v>35409514</v>
      </c>
      <c r="E72" s="116">
        <f>'Таблица  1'!E20</f>
        <v>36585489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33690271.76</v>
      </c>
      <c r="D74" s="81">
        <f>'Таблица  1'!D21</f>
        <v>34589049</v>
      </c>
      <c r="E74" s="81">
        <f>'Таблица  1'!E21</f>
        <v>35764789</v>
      </c>
    </row>
    <row r="75" spans="2:5" ht="17.25" thickBot="1">
      <c r="B75" s="33" t="s">
        <v>388</v>
      </c>
      <c r="C75" s="81">
        <f>'Таблица  1'!C22</f>
        <v>797128</v>
      </c>
      <c r="D75" s="81">
        <f>'Таблица  1'!D22</f>
        <v>725465</v>
      </c>
      <c r="E75" s="81">
        <f>'Таблица  1'!E22</f>
        <v>725700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7">
        <f>'Таблица  1'!C25</f>
        <v>95000</v>
      </c>
      <c r="D77" s="177">
        <f>'Таблица  1'!D25</f>
        <v>95000</v>
      </c>
      <c r="E77" s="177">
        <f>'Таблица  1'!E25</f>
        <v>95000</v>
      </c>
    </row>
    <row r="78" spans="2:5" ht="33">
      <c r="B78" s="74" t="s">
        <v>391</v>
      </c>
      <c r="C78" s="180"/>
      <c r="D78" s="180"/>
      <c r="E78" s="180"/>
    </row>
    <row r="79" spans="2:5" ht="33.75" thickBot="1">
      <c r="B79" s="33" t="s">
        <v>536</v>
      </c>
      <c r="C79" s="181"/>
      <c r="D79" s="181"/>
      <c r="E79" s="181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34582399.76</v>
      </c>
      <c r="D81" s="116">
        <f>'Таблица  1'!D29</f>
        <v>35409514</v>
      </c>
      <c r="E81" s="116">
        <f>'Таблица  1'!E29</f>
        <v>36585489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31069210</v>
      </c>
      <c r="D83" s="81">
        <f>'Таблица  1'!D31</f>
        <v>31921240</v>
      </c>
      <c r="E83" s="81">
        <f>'Таблица  1'!E31</f>
        <v>32980290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49673</v>
      </c>
      <c r="D84" s="81">
        <f>'Таблица  1'!D32</f>
        <v>30260</v>
      </c>
      <c r="E84" s="81">
        <f>'Таблица  1'!E32</f>
        <v>31630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3" t="s">
        <v>419</v>
      </c>
      <c r="L85" s="173"/>
      <c r="M85" s="173"/>
    </row>
    <row r="86" spans="2:13" ht="17.25" thickBot="1">
      <c r="B86" s="33" t="s">
        <v>506</v>
      </c>
      <c r="C86" s="81">
        <f>'Таблица  1'!C34</f>
        <v>1250940</v>
      </c>
      <c r="D86" s="81">
        <f>'Таблица  1'!D34</f>
        <v>1318410</v>
      </c>
      <c r="E86" s="81">
        <f>'Таблица  1'!E34</f>
        <v>1384260</v>
      </c>
      <c r="H86" s="86">
        <f>C75-C116</f>
        <v>0</v>
      </c>
      <c r="I86" s="86">
        <f>D75-D116</f>
        <v>0</v>
      </c>
      <c r="J86" s="86">
        <f>E75-E116</f>
        <v>0</v>
      </c>
      <c r="K86" s="173"/>
      <c r="L86" s="173"/>
      <c r="M86" s="173"/>
    </row>
    <row r="87" spans="2:13" ht="16.5">
      <c r="B87" s="74" t="s">
        <v>460</v>
      </c>
      <c r="C87" s="177">
        <f>'Таблица  1'!C36</f>
        <v>0</v>
      </c>
      <c r="D87" s="177">
        <f>'Таблица  1'!D36</f>
        <v>0</v>
      </c>
      <c r="E87" s="177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3"/>
      <c r="L87" s="173"/>
      <c r="M87" s="173"/>
    </row>
    <row r="88" spans="2:13" ht="17.25" thickBot="1">
      <c r="B88" s="33" t="s">
        <v>396</v>
      </c>
      <c r="C88" s="178"/>
      <c r="D88" s="178"/>
      <c r="E88" s="178"/>
      <c r="H88" s="86">
        <f>C77-C133</f>
        <v>0</v>
      </c>
      <c r="I88" s="86">
        <f>D77-D133</f>
        <v>0</v>
      </c>
      <c r="J88" s="86">
        <f>E77-E133</f>
        <v>0</v>
      </c>
      <c r="K88" s="173"/>
      <c r="L88" s="173"/>
      <c r="M88" s="173"/>
    </row>
    <row r="89" spans="2:10" ht="17.25" thickBot="1">
      <c r="B89" s="33" t="s">
        <v>461</v>
      </c>
      <c r="C89" s="81">
        <f>'Таблица  1'!C35</f>
        <v>363554</v>
      </c>
      <c r="D89" s="81">
        <f>'Таблица  1'!D35</f>
        <v>347510</v>
      </c>
      <c r="E89" s="81">
        <f>'Таблица  1'!E35</f>
        <v>364880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224138.76</v>
      </c>
      <c r="D90" s="81">
        <f>'Таблица  1'!D42</f>
        <v>166200</v>
      </c>
      <c r="E90" s="81">
        <f>'Таблица  1'!E42</f>
        <v>166200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34582399.760000005</v>
      </c>
      <c r="I91" s="88">
        <f>D83+D84+D85+D86+D87+D89+D90+D91+D92+D93+D94+D95+D96+D97</f>
        <v>35409514</v>
      </c>
      <c r="J91" s="88">
        <f>E83+E84+E85+E86+E87+E89+E90+E91+E92+E93+E94+E95+E96+E97</f>
        <v>36585489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793130</v>
      </c>
      <c r="D92" s="81">
        <f>'Таблица  1'!D37</f>
        <v>791730</v>
      </c>
      <c r="E92" s="81">
        <f>'Таблица  1'!E37</f>
        <v>821290</v>
      </c>
      <c r="H92" s="89">
        <f>C99+C116+C133+C151</f>
        <v>34582399.76</v>
      </c>
      <c r="I92" s="89">
        <f>D99+D116+D133+D151</f>
        <v>35409514</v>
      </c>
      <c r="J92" s="89">
        <f>E99+E116+E133+E151</f>
        <v>36585489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818465</v>
      </c>
      <c r="D94" s="81">
        <f>'Таблица  1'!D39</f>
        <v>782155</v>
      </c>
      <c r="E94" s="81">
        <f>'Таблица  1'!E39</f>
        <v>784930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11129</v>
      </c>
      <c r="D96" s="81">
        <f>'Таблица  1'!D45</f>
        <v>49849</v>
      </c>
      <c r="E96" s="81">
        <f>'Таблица  1'!E45</f>
        <v>49849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33690271.76</v>
      </c>
      <c r="D99" s="116">
        <f>'Таблица  1'!D50</f>
        <v>34589049</v>
      </c>
      <c r="E99" s="116">
        <f>'Таблица  1'!E50</f>
        <v>35764789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30982210</v>
      </c>
      <c r="D101" s="81">
        <f>'Таблица  1'!D51</f>
        <v>31834240</v>
      </c>
      <c r="E101" s="81">
        <f>'Таблица  1'!E51</f>
        <v>32893290</v>
      </c>
    </row>
    <row r="102" spans="2:5" ht="17.25" thickBot="1">
      <c r="B102" s="33" t="s">
        <v>470</v>
      </c>
      <c r="C102" s="81">
        <f>'Таблица  1'!C52</f>
        <v>28340</v>
      </c>
      <c r="D102" s="81">
        <f>'Таблица  1'!D52</f>
        <v>29760</v>
      </c>
      <c r="E102" s="81">
        <f>'Таблица  1'!E52</f>
        <v>31130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1249440</v>
      </c>
      <c r="D104" s="81">
        <f>'Таблица  1'!D54</f>
        <v>1316910</v>
      </c>
      <c r="E104" s="81">
        <f>'Таблица  1'!E54</f>
        <v>1382760</v>
      </c>
    </row>
    <row r="105" spans="2:5" ht="16.5">
      <c r="B105" s="74" t="s">
        <v>472</v>
      </c>
      <c r="C105" s="177">
        <f>'Таблица  1'!C56</f>
        <v>0</v>
      </c>
      <c r="D105" s="177">
        <f>'Таблица  1'!D56</f>
        <v>0</v>
      </c>
      <c r="E105" s="177">
        <f>'Таблица  1'!E56</f>
        <v>0</v>
      </c>
    </row>
    <row r="106" spans="2:5" ht="17.25" thickBot="1">
      <c r="B106" s="33" t="s">
        <v>396</v>
      </c>
      <c r="C106" s="178"/>
      <c r="D106" s="178"/>
      <c r="E106" s="178"/>
    </row>
    <row r="107" spans="2:5" ht="17.25" thickBot="1">
      <c r="B107" s="33" t="s">
        <v>473</v>
      </c>
      <c r="C107" s="81">
        <f>'Таблица  1'!C55</f>
        <v>354624</v>
      </c>
      <c r="D107" s="81">
        <f>'Таблица  1'!D55</f>
        <v>347510</v>
      </c>
      <c r="E107" s="81">
        <f>'Таблица  1'!E55</f>
        <v>364880</v>
      </c>
    </row>
    <row r="108" spans="2:5" ht="17.25" thickBot="1">
      <c r="B108" s="33" t="s">
        <v>474</v>
      </c>
      <c r="C108" s="81">
        <f>'Таблица  1'!C62</f>
        <v>183638.76</v>
      </c>
      <c r="D108" s="81">
        <f>'Таблица  1'!D62</f>
        <v>166200</v>
      </c>
      <c r="E108" s="81">
        <f>'Таблица  1'!E62</f>
        <v>166200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791730</v>
      </c>
      <c r="D110" s="81">
        <f>'Таблица  1'!D57</f>
        <v>791730</v>
      </c>
      <c r="E110" s="81">
        <f>'Таблица  1'!E57</f>
        <v>821290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87000</v>
      </c>
      <c r="D112" s="81">
        <f>'Таблица  1'!D59</f>
        <v>50690</v>
      </c>
      <c r="E112" s="81">
        <f>'Таблица  1'!E59</f>
        <v>53230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11129</v>
      </c>
      <c r="D114" s="81">
        <f>'Таблица  1'!D65</f>
        <v>49849</v>
      </c>
      <c r="E114" s="81">
        <f>'Таблица  1'!E65</f>
        <v>49849</v>
      </c>
    </row>
    <row r="115" spans="2:5" ht="33.75" thickBot="1">
      <c r="B115" s="33" t="s">
        <v>481</v>
      </c>
      <c r="C115" s="81">
        <f>'Таблица  1'!C60</f>
        <v>2160</v>
      </c>
      <c r="D115" s="81">
        <f>'Таблица  1'!D60</f>
        <v>2160</v>
      </c>
      <c r="E115" s="81">
        <f>'Таблица  1'!E60</f>
        <v>2160</v>
      </c>
    </row>
    <row r="116" spans="2:5" ht="18" thickBot="1">
      <c r="B116" s="114" t="s">
        <v>401</v>
      </c>
      <c r="C116" s="116">
        <f>'Таблица  1'!C70</f>
        <v>797128</v>
      </c>
      <c r="D116" s="116">
        <f>'Таблица  1'!D70</f>
        <v>725465</v>
      </c>
      <c r="E116" s="116">
        <f>'Таблица  1'!E70</f>
        <v>725700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7">
        <f>'Таблица  1'!C76</f>
        <v>0</v>
      </c>
      <c r="D122" s="177">
        <f>'Таблица  1'!D76</f>
        <v>0</v>
      </c>
      <c r="E122" s="177">
        <f>'Таблица  1'!E76</f>
        <v>0</v>
      </c>
    </row>
    <row r="123" spans="2:5" ht="17.25" thickBot="1">
      <c r="B123" s="33" t="s">
        <v>396</v>
      </c>
      <c r="C123" s="178"/>
      <c r="D123" s="178"/>
      <c r="E123" s="178"/>
    </row>
    <row r="124" spans="2:5" ht="17.25" thickBot="1">
      <c r="B124" s="33" t="s">
        <v>473</v>
      </c>
      <c r="C124" s="81">
        <f>'Таблица  1'!C75</f>
        <v>8930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40500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1400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725465</v>
      </c>
      <c r="D129" s="81">
        <f>'Таблица  1'!D79</f>
        <v>725465</v>
      </c>
      <c r="E129" s="81">
        <f>'Таблица  1'!E79</f>
        <v>725700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91">
        <f>'Таблица  1'!C90</f>
        <v>95000</v>
      </c>
      <c r="D133" s="191">
        <f>'Таблица  1'!D90</f>
        <v>95000</v>
      </c>
      <c r="E133" s="191">
        <f>'Таблица  1'!E90</f>
        <v>95000</v>
      </c>
    </row>
    <row r="134" spans="2:5" ht="18" thickBot="1">
      <c r="B134" s="115" t="s">
        <v>426</v>
      </c>
      <c r="C134" s="192"/>
      <c r="D134" s="192"/>
      <c r="E134" s="192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87000</v>
      </c>
      <c r="D136" s="81">
        <f>'Таблица  1'!D91</f>
        <v>87000</v>
      </c>
      <c r="E136" s="81">
        <f>'Таблица  1'!E91</f>
        <v>87000</v>
      </c>
    </row>
    <row r="137" spans="2:5" ht="17.25" thickBot="1">
      <c r="B137" s="33" t="s">
        <v>470</v>
      </c>
      <c r="C137" s="81">
        <f>'Таблица  1'!C92</f>
        <v>500</v>
      </c>
      <c r="D137" s="81">
        <f>'Таблица  1'!D92</f>
        <v>500</v>
      </c>
      <c r="E137" s="81">
        <f>'Таблица  1'!E92</f>
        <v>500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1500</v>
      </c>
      <c r="D139" s="81">
        <f>'Таблица  1'!D94</f>
        <v>1500</v>
      </c>
      <c r="E139" s="81">
        <f>'Таблица  1'!E94</f>
        <v>1500</v>
      </c>
    </row>
    <row r="140" spans="2:5" ht="16.5">
      <c r="B140" s="74" t="s">
        <v>472</v>
      </c>
      <c r="C140" s="177">
        <f>'Таблица  1'!C96</f>
        <v>0</v>
      </c>
      <c r="D140" s="177">
        <f>'Таблица  1'!D96</f>
        <v>0</v>
      </c>
      <c r="E140" s="177">
        <f>'Таблица  1'!E96</f>
        <v>0</v>
      </c>
    </row>
    <row r="141" spans="2:5" ht="17.25" thickBot="1">
      <c r="B141" s="33" t="s">
        <v>396</v>
      </c>
      <c r="C141" s="178"/>
      <c r="D141" s="178"/>
      <c r="E141" s="178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6000</v>
      </c>
      <c r="D147" s="81">
        <f>'Таблица  1'!D99</f>
        <v>6000</v>
      </c>
      <c r="E147" s="81">
        <f>'Таблица  1'!E99</f>
        <v>6000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9" t="s">
        <v>454</v>
      </c>
      <c r="C151" s="174">
        <f>'Таблица  1'!C110</f>
        <v>0</v>
      </c>
      <c r="D151" s="174">
        <f>'Таблица  1'!D110</f>
        <v>0</v>
      </c>
      <c r="E151" s="174">
        <f>'Таблица  1'!E110</f>
        <v>0</v>
      </c>
    </row>
    <row r="152" spans="2:5" ht="12.75" customHeight="1">
      <c r="B152" s="190"/>
      <c r="C152" s="175"/>
      <c r="D152" s="175"/>
      <c r="E152" s="175"/>
    </row>
    <row r="153" spans="2:5" ht="3" customHeight="1" thickBot="1">
      <c r="B153" s="111"/>
      <c r="C153" s="176"/>
      <c r="D153" s="176"/>
      <c r="E153" s="176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7">
        <f>'Таблица  1'!C116</f>
        <v>0</v>
      </c>
      <c r="D159" s="177">
        <f>'Таблица  1'!D116</f>
        <v>0</v>
      </c>
      <c r="E159" s="177">
        <f>'Таблица  1'!E116</f>
        <v>0</v>
      </c>
    </row>
    <row r="160" spans="2:5" ht="17.25" thickBot="1">
      <c r="B160" s="33" t="s">
        <v>396</v>
      </c>
      <c r="C160" s="178"/>
      <c r="D160" s="178"/>
      <c r="E160" s="178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 hidden="1">
      <c r="B172" s="29"/>
      <c r="C172" s="37"/>
    </row>
    <row r="173" spans="2:3" ht="16.5">
      <c r="B173" s="36" t="s">
        <v>534</v>
      </c>
      <c r="C173" s="119" t="s">
        <v>558</v>
      </c>
    </row>
    <row r="174" spans="2:3" ht="13.5" customHeight="1">
      <c r="B174" s="38" t="s">
        <v>404</v>
      </c>
      <c r="C174" s="37"/>
    </row>
    <row r="175" spans="2:3" ht="15">
      <c r="B175" s="39" t="s">
        <v>557</v>
      </c>
      <c r="C175" s="37"/>
    </row>
    <row r="176" spans="2:3" ht="15" hidden="1">
      <c r="B176" s="39"/>
      <c r="C176" s="37"/>
    </row>
    <row r="177" spans="2:3" ht="15" hidden="1">
      <c r="B177" s="39"/>
      <c r="C177" s="37"/>
    </row>
    <row r="178" spans="2:3" ht="16.5">
      <c r="B178" s="36" t="s">
        <v>538</v>
      </c>
      <c r="C178" s="119" t="s">
        <v>559</v>
      </c>
    </row>
    <row r="179" spans="2:3" ht="15">
      <c r="B179" s="38" t="s">
        <v>404</v>
      </c>
      <c r="C179" s="37"/>
    </row>
    <row r="180" spans="2:3" ht="12.75">
      <c r="B180" s="39" t="s">
        <v>557</v>
      </c>
      <c r="C180" s="40"/>
    </row>
    <row r="181" spans="2:3" ht="12.75" hidden="1">
      <c r="B181" s="39"/>
      <c r="C181" s="40"/>
    </row>
    <row r="182" spans="2:3" ht="16.5">
      <c r="B182" s="36" t="s">
        <v>535</v>
      </c>
      <c r="C182" s="37" t="str">
        <f>C178</f>
        <v>И.А. Заболотская</v>
      </c>
    </row>
    <row r="183" spans="2:3" ht="15">
      <c r="B183" s="38" t="s">
        <v>404</v>
      </c>
      <c r="C183" s="37"/>
    </row>
    <row r="184" spans="2:3" ht="12.75">
      <c r="B184" s="39" t="s">
        <v>557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 hidden="1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539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 hidden="1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 hidden="1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 hidden="1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C159:C160"/>
    <mergeCell ref="D159:D160"/>
    <mergeCell ref="E159:E160"/>
    <mergeCell ref="C87:C88"/>
    <mergeCell ref="D87:D88"/>
    <mergeCell ref="C122:C123"/>
    <mergeCell ref="C140:C141"/>
    <mergeCell ref="C151:C153"/>
    <mergeCell ref="E133:E134"/>
    <mergeCell ref="E105:E106"/>
    <mergeCell ref="C60:E60"/>
    <mergeCell ref="C61:E61"/>
    <mergeCell ref="C43:E44"/>
    <mergeCell ref="C41:E42"/>
    <mergeCell ref="B151:B152"/>
    <mergeCell ref="C133:C134"/>
    <mergeCell ref="C77:C79"/>
    <mergeCell ref="D77:D79"/>
    <mergeCell ref="D105:D106"/>
    <mergeCell ref="D133:D134"/>
    <mergeCell ref="E77:E79"/>
    <mergeCell ref="C64:E64"/>
    <mergeCell ref="C105:C106"/>
    <mergeCell ref="C62:E62"/>
    <mergeCell ref="C69:C70"/>
    <mergeCell ref="C19:E19"/>
    <mergeCell ref="D69:E69"/>
    <mergeCell ref="C63:E63"/>
    <mergeCell ref="C68:E68"/>
    <mergeCell ref="C50:E50"/>
    <mergeCell ref="K85:M88"/>
    <mergeCell ref="B66:E66"/>
    <mergeCell ref="D151:D153"/>
    <mergeCell ref="E151:E153"/>
    <mergeCell ref="E87:E88"/>
    <mergeCell ref="D140:D141"/>
    <mergeCell ref="D122:D123"/>
    <mergeCell ref="E122:E123"/>
    <mergeCell ref="E140:E141"/>
    <mergeCell ref="B68:B70"/>
    <mergeCell ref="C59:E59"/>
    <mergeCell ref="C56:E56"/>
    <mergeCell ref="C51:E51"/>
    <mergeCell ref="C57:E57"/>
    <mergeCell ref="C53:E53"/>
    <mergeCell ref="C58:E58"/>
    <mergeCell ref="C55:E55"/>
    <mergeCell ref="C54:E54"/>
    <mergeCell ref="B36:B38"/>
    <mergeCell ref="C36:E38"/>
    <mergeCell ref="C52:E52"/>
    <mergeCell ref="B43:B44"/>
    <mergeCell ref="B48:B49"/>
    <mergeCell ref="B46:E46"/>
    <mergeCell ref="C48:E49"/>
    <mergeCell ref="B39:B40"/>
    <mergeCell ref="B41:B42"/>
    <mergeCell ref="C39:E40"/>
    <mergeCell ref="C15:E15"/>
    <mergeCell ref="C16:E16"/>
    <mergeCell ref="C17:E17"/>
    <mergeCell ref="C18:E18"/>
    <mergeCell ref="B26:B31"/>
    <mergeCell ref="B32:B33"/>
    <mergeCell ref="C20:E20"/>
    <mergeCell ref="C21:E21"/>
    <mergeCell ref="B23:E23"/>
    <mergeCell ref="C25:E25"/>
    <mergeCell ref="D2:E2"/>
    <mergeCell ref="D3:E3"/>
    <mergeCell ref="B34:B35"/>
    <mergeCell ref="C34:E35"/>
    <mergeCell ref="B9:E9"/>
    <mergeCell ref="B10:E10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69" r:id="rId3"/>
  <rowBreaks count="2" manualBreakCount="2">
    <brk id="129" max="5" man="1"/>
    <brk id="20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2" t="s">
        <v>347</v>
      </c>
      <c r="C9" s="132"/>
      <c r="D9" s="132"/>
      <c r="E9" s="132"/>
    </row>
    <row r="10" spans="1:5" ht="16.5">
      <c r="A10" s="40"/>
      <c r="B10" s="132" t="s">
        <v>455</v>
      </c>
      <c r="C10" s="132"/>
      <c r="D10" s="132"/>
      <c r="E10" s="132"/>
    </row>
    <row r="11" spans="1:3" ht="16.5">
      <c r="A11" s="40"/>
      <c r="B11" s="132"/>
      <c r="C11" s="193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48"/>
      <c r="D15" s="149"/>
      <c r="E15" s="150"/>
    </row>
    <row r="16" spans="2:5" ht="33.75" customHeight="1" thickBot="1">
      <c r="B16" s="33" t="s">
        <v>350</v>
      </c>
      <c r="C16" s="148" t="s">
        <v>351</v>
      </c>
      <c r="D16" s="149"/>
      <c r="E16" s="150"/>
    </row>
    <row r="17" spans="2:5" ht="37.5" customHeight="1" thickBot="1">
      <c r="B17" s="33" t="s">
        <v>352</v>
      </c>
      <c r="C17" s="148"/>
      <c r="D17" s="149"/>
      <c r="E17" s="150"/>
    </row>
    <row r="18" spans="2:5" ht="17.25" customHeight="1" thickBot="1">
      <c r="B18" s="33" t="s">
        <v>353</v>
      </c>
      <c r="C18" s="148" t="s">
        <v>354</v>
      </c>
      <c r="D18" s="149"/>
      <c r="E18" s="150"/>
    </row>
    <row r="19" spans="2:5" ht="17.25" thickBot="1">
      <c r="B19" s="33" t="s">
        <v>355</v>
      </c>
      <c r="C19" s="148" t="s">
        <v>356</v>
      </c>
      <c r="D19" s="149"/>
      <c r="E19" s="150"/>
    </row>
    <row r="20" spans="2:5" ht="33.75" thickBot="1">
      <c r="B20" s="33" t="s">
        <v>357</v>
      </c>
      <c r="C20" s="148" t="s">
        <v>358</v>
      </c>
      <c r="D20" s="149"/>
      <c r="E20" s="150"/>
    </row>
    <row r="21" spans="2:5" ht="33.75" customHeight="1" thickBot="1">
      <c r="B21" s="33" t="s">
        <v>359</v>
      </c>
      <c r="C21" s="148" t="s">
        <v>456</v>
      </c>
      <c r="D21" s="149"/>
      <c r="E21" s="150"/>
    </row>
    <row r="22" spans="2:3" ht="16.5">
      <c r="B22" s="143"/>
      <c r="C22" s="144"/>
    </row>
    <row r="23" spans="2:5" ht="16.5">
      <c r="B23" s="152" t="s">
        <v>360</v>
      </c>
      <c r="C23" s="152"/>
      <c r="D23" s="152"/>
      <c r="E23" s="152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48"/>
      <c r="D25" s="149"/>
      <c r="E25" s="150"/>
    </row>
    <row r="26" spans="2:5" ht="16.5" customHeight="1">
      <c r="B26" s="124" t="s">
        <v>362</v>
      </c>
      <c r="C26" s="194"/>
      <c r="D26" s="195"/>
      <c r="E26" s="196"/>
    </row>
    <row r="27" spans="2:5" ht="16.5">
      <c r="B27" s="151"/>
      <c r="C27" s="197"/>
      <c r="D27" s="198"/>
      <c r="E27" s="199"/>
    </row>
    <row r="28" spans="2:5" ht="16.5">
      <c r="B28" s="151"/>
      <c r="C28" s="197"/>
      <c r="D28" s="198"/>
      <c r="E28" s="199"/>
    </row>
    <row r="29" spans="2:5" ht="16.5">
      <c r="B29" s="151"/>
      <c r="C29" s="197"/>
      <c r="D29" s="198"/>
      <c r="E29" s="199"/>
    </row>
    <row r="30" spans="2:5" ht="16.5">
      <c r="B30" s="151"/>
      <c r="C30" s="197"/>
      <c r="D30" s="198"/>
      <c r="E30" s="199"/>
    </row>
    <row r="31" spans="2:5" ht="17.25" thickBot="1">
      <c r="B31" s="125"/>
      <c r="C31" s="200"/>
      <c r="D31" s="201"/>
      <c r="E31" s="202"/>
    </row>
    <row r="32" spans="2:5" ht="20.25" customHeight="1">
      <c r="B32" s="124" t="s">
        <v>363</v>
      </c>
      <c r="C32" s="165">
        <v>0</v>
      </c>
      <c r="D32" s="166"/>
      <c r="E32" s="167"/>
    </row>
    <row r="33" spans="2:5" ht="30.75" customHeight="1" thickBot="1">
      <c r="B33" s="125"/>
      <c r="C33" s="168"/>
      <c r="D33" s="169"/>
      <c r="E33" s="170"/>
    </row>
    <row r="34" spans="2:5" ht="12.75" customHeight="1">
      <c r="B34" s="124" t="s">
        <v>364</v>
      </c>
      <c r="C34" s="165">
        <v>0</v>
      </c>
      <c r="D34" s="166"/>
      <c r="E34" s="167"/>
    </row>
    <row r="35" spans="2:5" ht="39.75" customHeight="1" thickBot="1">
      <c r="B35" s="125"/>
      <c r="C35" s="168"/>
      <c r="D35" s="169"/>
      <c r="E35" s="170"/>
    </row>
    <row r="36" spans="2:5" ht="12.75" customHeight="1">
      <c r="B36" s="124" t="s">
        <v>365</v>
      </c>
      <c r="C36" s="153">
        <v>0</v>
      </c>
      <c r="D36" s="154"/>
      <c r="E36" s="155"/>
    </row>
    <row r="37" spans="2:5" ht="12.75" customHeight="1">
      <c r="B37" s="151"/>
      <c r="C37" s="156"/>
      <c r="D37" s="157"/>
      <c r="E37" s="158"/>
    </row>
    <row r="38" spans="2:5" ht="28.5" customHeight="1" thickBot="1">
      <c r="B38" s="125"/>
      <c r="C38" s="159"/>
      <c r="D38" s="160"/>
      <c r="E38" s="161"/>
    </row>
    <row r="39" spans="2:5" ht="12.75" customHeight="1">
      <c r="B39" s="171" t="s">
        <v>366</v>
      </c>
      <c r="C39" s="165">
        <v>0</v>
      </c>
      <c r="D39" s="166"/>
      <c r="E39" s="167"/>
    </row>
    <row r="40" spans="2:5" ht="39" customHeight="1" thickBot="1">
      <c r="B40" s="172"/>
      <c r="C40" s="168"/>
      <c r="D40" s="169"/>
      <c r="E40" s="170"/>
    </row>
    <row r="41" spans="2:5" ht="12.75" customHeight="1">
      <c r="B41" s="124" t="s">
        <v>367</v>
      </c>
      <c r="C41" s="165">
        <v>0</v>
      </c>
      <c r="D41" s="166"/>
      <c r="E41" s="167"/>
    </row>
    <row r="42" spans="2:5" ht="39" customHeight="1" thickBot="1">
      <c r="B42" s="125"/>
      <c r="C42" s="168"/>
      <c r="D42" s="169"/>
      <c r="E42" s="170"/>
    </row>
    <row r="43" spans="2:5" ht="12.75" customHeight="1">
      <c r="B43" s="124" t="s">
        <v>368</v>
      </c>
      <c r="C43" s="165">
        <v>0</v>
      </c>
      <c r="D43" s="166"/>
      <c r="E43" s="167"/>
    </row>
    <row r="44" spans="2:5" ht="24" customHeight="1" thickBot="1">
      <c r="B44" s="125"/>
      <c r="C44" s="168"/>
      <c r="D44" s="169"/>
      <c r="E44" s="170"/>
    </row>
    <row r="45" spans="2:3" ht="16.5">
      <c r="B45" s="30"/>
      <c r="C45" s="28"/>
    </row>
    <row r="46" spans="2:5" ht="16.5">
      <c r="B46" s="152" t="s">
        <v>369</v>
      </c>
      <c r="C46" s="152"/>
      <c r="D46" s="152"/>
      <c r="E46" s="152"/>
    </row>
    <row r="47" spans="2:3" ht="17.25" thickBot="1">
      <c r="B47" s="30"/>
      <c r="C47" s="28"/>
    </row>
    <row r="48" spans="2:5" ht="17.25" customHeight="1">
      <c r="B48" s="124" t="s">
        <v>370</v>
      </c>
      <c r="C48" s="165" t="s">
        <v>482</v>
      </c>
      <c r="D48" s="166"/>
      <c r="E48" s="167"/>
    </row>
    <row r="49" spans="2:5" ht="13.5" customHeight="1" thickBot="1">
      <c r="B49" s="125"/>
      <c r="C49" s="168"/>
      <c r="D49" s="169"/>
      <c r="E49" s="170"/>
    </row>
    <row r="50" spans="2:5" ht="17.25" thickBot="1">
      <c r="B50" s="33" t="s">
        <v>371</v>
      </c>
      <c r="C50" s="162">
        <f>'Таблица  1'!C5</f>
        <v>9267294.72</v>
      </c>
      <c r="D50" s="163"/>
      <c r="E50" s="164"/>
    </row>
    <row r="51" spans="2:5" ht="17.25" thickBot="1">
      <c r="B51" s="33" t="s">
        <v>372</v>
      </c>
      <c r="C51" s="162"/>
      <c r="D51" s="163"/>
      <c r="E51" s="164"/>
    </row>
    <row r="52" spans="2:5" ht="33.75" thickBot="1">
      <c r="B52" s="33" t="s">
        <v>373</v>
      </c>
      <c r="C52" s="162">
        <f>'Таблица  1'!C7</f>
        <v>33182609.85</v>
      </c>
      <c r="D52" s="163"/>
      <c r="E52" s="164"/>
    </row>
    <row r="53" spans="2:5" ht="17.25" thickBot="1">
      <c r="B53" s="33" t="s">
        <v>374</v>
      </c>
      <c r="C53" s="162"/>
      <c r="D53" s="163"/>
      <c r="E53" s="164"/>
    </row>
    <row r="54" spans="2:5" ht="17.25" thickBot="1">
      <c r="B54" s="33" t="s">
        <v>375</v>
      </c>
      <c r="C54" s="162">
        <f>'Таблица  1'!C8</f>
        <v>8548755.18</v>
      </c>
      <c r="D54" s="163"/>
      <c r="E54" s="164"/>
    </row>
    <row r="55" spans="2:5" ht="33.75" thickBot="1">
      <c r="B55" s="33" t="s">
        <v>376</v>
      </c>
      <c r="C55" s="162">
        <f>'Таблица  1'!C9</f>
        <v>2385859</v>
      </c>
      <c r="D55" s="163"/>
      <c r="E55" s="164"/>
    </row>
    <row r="56" spans="2:5" ht="17.25" thickBot="1">
      <c r="B56" s="33" t="s">
        <v>374</v>
      </c>
      <c r="C56" s="162"/>
      <c r="D56" s="163"/>
      <c r="E56" s="164"/>
    </row>
    <row r="57" spans="2:5" ht="33.75" thickBot="1">
      <c r="B57" s="33" t="s">
        <v>377</v>
      </c>
      <c r="C57" s="162">
        <f>'Таблица  1'!C10</f>
        <v>96307.19</v>
      </c>
      <c r="D57" s="163"/>
      <c r="E57" s="164"/>
    </row>
    <row r="58" spans="2:5" ht="17.25" thickBot="1">
      <c r="B58" s="33" t="s">
        <v>378</v>
      </c>
      <c r="C58" s="162">
        <f>'Таблица  1'!C11</f>
        <v>35825.89</v>
      </c>
      <c r="D58" s="163"/>
      <c r="E58" s="164"/>
    </row>
    <row r="59" spans="2:5" ht="17.25" thickBot="1">
      <c r="B59" s="33" t="s">
        <v>372</v>
      </c>
      <c r="C59" s="162"/>
      <c r="D59" s="163"/>
      <c r="E59" s="164"/>
    </row>
    <row r="60" spans="2:5" ht="17.25" thickBot="1">
      <c r="B60" s="33" t="s">
        <v>379</v>
      </c>
      <c r="C60" s="162">
        <f>'Таблица  1'!C13</f>
        <v>-3171.52</v>
      </c>
      <c r="D60" s="163"/>
      <c r="E60" s="164"/>
    </row>
    <row r="61" spans="2:5" ht="17.25" thickBot="1">
      <c r="B61" s="33" t="s">
        <v>380</v>
      </c>
      <c r="C61" s="162">
        <f>'Таблица  1'!C14</f>
        <v>37309.31</v>
      </c>
      <c r="D61" s="163"/>
      <c r="E61" s="164"/>
    </row>
    <row r="62" spans="2:5" ht="17.25" thickBot="1">
      <c r="B62" s="33" t="s">
        <v>381</v>
      </c>
      <c r="C62" s="162">
        <f>'Таблица  1'!C15</f>
        <v>48911.61</v>
      </c>
      <c r="D62" s="163"/>
      <c r="E62" s="164"/>
    </row>
    <row r="63" spans="2:5" ht="17.25" thickBot="1">
      <c r="B63" s="33" t="s">
        <v>372</v>
      </c>
      <c r="C63" s="162"/>
      <c r="D63" s="163"/>
      <c r="E63" s="164"/>
    </row>
    <row r="64" spans="2:5" ht="17.25" thickBot="1">
      <c r="B64" s="33" t="s">
        <v>382</v>
      </c>
      <c r="C64" s="162">
        <f>'Таблица  1'!C17</f>
        <v>0</v>
      </c>
      <c r="D64" s="163"/>
      <c r="E64" s="164"/>
    </row>
    <row r="65" spans="2:3" ht="16.5">
      <c r="B65" s="30"/>
      <c r="C65" s="28"/>
    </row>
    <row r="66" spans="2:5" ht="16.5">
      <c r="B66" s="152" t="s">
        <v>383</v>
      </c>
      <c r="C66" s="152"/>
      <c r="D66" s="152"/>
      <c r="E66" s="152"/>
    </row>
    <row r="67" spans="2:3" ht="17.25" thickBot="1">
      <c r="B67" s="75"/>
      <c r="C67" s="76"/>
    </row>
    <row r="68" spans="2:5" ht="19.5" customHeight="1" thickBot="1">
      <c r="B68" s="171" t="s">
        <v>370</v>
      </c>
      <c r="C68" s="186" t="s">
        <v>482</v>
      </c>
      <c r="D68" s="187"/>
      <c r="E68" s="188"/>
    </row>
    <row r="69" spans="2:5" ht="15" customHeight="1" thickBot="1">
      <c r="B69" s="179"/>
      <c r="C69" s="182" t="s">
        <v>483</v>
      </c>
      <c r="D69" s="184" t="s">
        <v>484</v>
      </c>
      <c r="E69" s="185"/>
    </row>
    <row r="70" spans="2:5" ht="18.75" customHeight="1" thickBot="1">
      <c r="B70" s="172"/>
      <c r="C70" s="183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34582399.76</v>
      </c>
      <c r="D72" s="81">
        <f>'Таблица  1'!D20</f>
        <v>35409514</v>
      </c>
      <c r="E72" s="81">
        <f>'Таблица  1'!E20</f>
        <v>36585489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33690271.76</v>
      </c>
      <c r="D74" s="81">
        <f>'Таблица  1'!D21</f>
        <v>34589049</v>
      </c>
      <c r="E74" s="81">
        <f>'Таблица  1'!E21</f>
        <v>35764789</v>
      </c>
    </row>
    <row r="75" spans="2:5" ht="17.25" thickBot="1">
      <c r="B75" s="33" t="s">
        <v>388</v>
      </c>
      <c r="C75" s="81">
        <f>'Таблица  1'!C22</f>
        <v>797128</v>
      </c>
      <c r="D75" s="81">
        <f>'Таблица  1'!D22</f>
        <v>725465</v>
      </c>
      <c r="E75" s="81">
        <f>'Таблица  1'!E22</f>
        <v>725700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7">
        <f>'Таблица  1'!C25</f>
        <v>95000</v>
      </c>
      <c r="D77" s="177">
        <f>'Таблица  1'!D25</f>
        <v>95000</v>
      </c>
      <c r="E77" s="177">
        <f>'Таблица  1'!E25</f>
        <v>95000</v>
      </c>
    </row>
    <row r="78" spans="2:5" ht="33">
      <c r="B78" s="74" t="s">
        <v>391</v>
      </c>
      <c r="C78" s="180"/>
      <c r="D78" s="180"/>
      <c r="E78" s="180"/>
    </row>
    <row r="79" spans="2:5" ht="17.25" thickBot="1">
      <c r="B79" s="33" t="s">
        <v>392</v>
      </c>
      <c r="C79" s="181"/>
      <c r="D79" s="181"/>
      <c r="E79" s="181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34582399.76</v>
      </c>
      <c r="D81" s="81">
        <f>'Таблица  1'!D29</f>
        <v>35409514</v>
      </c>
      <c r="E81" s="81">
        <f>'Таблица  1'!E29</f>
        <v>36585489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31069210</v>
      </c>
      <c r="D83" s="81">
        <f>'Таблица  1'!D31</f>
        <v>31921240</v>
      </c>
      <c r="E83" s="81">
        <f>'Таблица  1'!E31</f>
        <v>32980290</v>
      </c>
    </row>
    <row r="84" spans="2:5" ht="17.25" thickBot="1">
      <c r="B84" s="33" t="s">
        <v>457</v>
      </c>
      <c r="C84" s="81">
        <f>'Таблица  1'!C32</f>
        <v>49673</v>
      </c>
      <c r="D84" s="81">
        <f>'Таблица  1'!D32</f>
        <v>30260</v>
      </c>
      <c r="E84" s="81">
        <f>'Таблица  1'!E32</f>
        <v>31630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1250940</v>
      </c>
      <c r="D86" s="81">
        <f>'Таблица  1'!D34</f>
        <v>1318410</v>
      </c>
      <c r="E86" s="81">
        <f>'Таблица  1'!E34</f>
        <v>1384260</v>
      </c>
    </row>
    <row r="87" spans="2:5" ht="16.5">
      <c r="B87" s="74" t="s">
        <v>460</v>
      </c>
      <c r="C87" s="177">
        <f>'Таблица  1'!C36</f>
        <v>0</v>
      </c>
      <c r="D87" s="177">
        <f>'Таблица  1'!D36</f>
        <v>0</v>
      </c>
      <c r="E87" s="177">
        <f>'Таблица  1'!E36</f>
        <v>0</v>
      </c>
    </row>
    <row r="88" spans="2:5" ht="17.25" thickBot="1">
      <c r="B88" s="33" t="s">
        <v>396</v>
      </c>
      <c r="C88" s="178"/>
      <c r="D88" s="178"/>
      <c r="E88" s="178"/>
    </row>
    <row r="89" spans="2:5" ht="17.25" thickBot="1">
      <c r="B89" s="33" t="s">
        <v>461</v>
      </c>
      <c r="C89" s="81">
        <f>'Таблица  1'!C35</f>
        <v>363554</v>
      </c>
      <c r="D89" s="81">
        <f>'Таблица  1'!D35</f>
        <v>347510</v>
      </c>
      <c r="E89" s="81">
        <f>'Таблица  1'!E35</f>
        <v>364880</v>
      </c>
    </row>
    <row r="90" spans="2:5" ht="17.25" thickBot="1">
      <c r="B90" s="33" t="s">
        <v>462</v>
      </c>
      <c r="C90" s="81">
        <f>'Таблица  1'!C42</f>
        <v>224138.76</v>
      </c>
      <c r="D90" s="81">
        <f>'Таблица  1'!D42</f>
        <v>166200</v>
      </c>
      <c r="E90" s="81">
        <f>'Таблица  1'!E42</f>
        <v>166200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793130</v>
      </c>
      <c r="D92" s="81">
        <f>'Таблица  1'!D37</f>
        <v>791730</v>
      </c>
      <c r="E92" s="81">
        <f>'Таблица  1'!E37</f>
        <v>821290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818465</v>
      </c>
      <c r="D94" s="81">
        <f>'Таблица  1'!D39</f>
        <v>782155</v>
      </c>
      <c r="E94" s="81">
        <f>'Таблица  1'!E39</f>
        <v>784930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11129</v>
      </c>
      <c r="D96" s="81">
        <f>'Таблица  1'!D45</f>
        <v>49849</v>
      </c>
      <c r="E96" s="81">
        <f>'Таблица  1'!E45</f>
        <v>49849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46:E46"/>
    <mergeCell ref="C87:C88"/>
    <mergeCell ref="D87:D88"/>
    <mergeCell ref="E87:E88"/>
    <mergeCell ref="B68:B70"/>
    <mergeCell ref="C68:E68"/>
    <mergeCell ref="D69:E69"/>
    <mergeCell ref="C63:E63"/>
    <mergeCell ref="D77:D79"/>
    <mergeCell ref="B66:E66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2015-02-10T07:49:40Z</cp:lastPrinted>
  <dcterms:created xsi:type="dcterms:W3CDTF">2007-11-01T06:06:06Z</dcterms:created>
  <dcterms:modified xsi:type="dcterms:W3CDTF">2015-02-24T07:57:32Z</dcterms:modified>
  <cp:category/>
  <cp:version/>
  <cp:contentType/>
  <cp:contentStatus/>
</cp:coreProperties>
</file>