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<sst xmlns="http://schemas.openxmlformats.org/spreadsheetml/2006/main" count="1772" uniqueCount="564">
  <si>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</si>
  <si>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</si>
  <si>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</si>
  <si>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</si>
  <si>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</si>
  <si>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</si>
  <si>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</si>
  <si>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</si>
  <si>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</si>
  <si>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</si>
  <si>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</si>
  <si>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</si>
  <si>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</si>
  <si>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</si>
  <si>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</si>
  <si>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</si>
  <si>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</si>
  <si>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</si>
  <si>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</si>
  <si>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</si>
  <si>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</si>
  <si>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</si>
  <si>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</si>
  <si>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</si>
  <si>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</si>
  <si>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</si>
  <si>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</si>
  <si>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</si>
  <si>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</si>
  <si>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</si>
  <si>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</si>
  <si>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</si>
  <si>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</si>
  <si>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</si>
  <si>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</si>
  <si>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</si>
  <si>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</si>
  <si>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</si>
  <si>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</si>
  <si>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</si>
  <si>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</si>
  <si>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</si>
  <si>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</si>
  <si>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</si>
  <si>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</si>
  <si>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</si>
  <si>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</si>
  <si>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</si>
  <si>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</si>
  <si>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</si>
  <si>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</si>
  <si>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</si>
  <si>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</si>
  <si>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</si>
  <si>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</si>
  <si>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</si>
  <si>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</si>
  <si>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</si>
  <si>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</si>
  <si>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</si>
  <si>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</si>
  <si>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</si>
  <si>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</si>
  <si>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</si>
  <si>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</si>
  <si>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</si>
  <si>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</si>
  <si>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</si>
  <si>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</si>
  <si>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</si>
  <si>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</si>
  <si>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</si>
  <si>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</si>
  <si>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</si>
  <si>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</si>
  <si>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</si>
  <si>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</si>
  <si>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</si>
  <si>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</si>
  <si>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</si>
  <si>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</si>
  <si>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</si>
  <si>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</si>
  <si>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</si>
  <si>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</si>
  <si>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</si>
  <si>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</si>
  <si>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</si>
  <si>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</si>
  <si>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</si>
  <si>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</si>
  <si>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</si>
  <si>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</si>
  <si>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</si>
  <si>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</si>
  <si>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</si>
  <si>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</si>
  <si>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</si>
  <si>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</si>
  <si>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</si>
  <si>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</si>
  <si>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</si>
  <si>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</si>
  <si>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</si>
  <si>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</si>
  <si>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</si>
  <si>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</si>
  <si>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</si>
  <si>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</si>
  <si>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</si>
  <si>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</si>
  <si>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</si>
  <si>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</si>
  <si>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</si>
  <si>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</si>
  <si>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</si>
  <si>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</si>
  <si>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</si>
  <si>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</si>
  <si>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</si>
  <si>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</si>
  <si>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</si>
  <si>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</si>
  <si>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</si>
  <si>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</si>
  <si>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</si>
  <si>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</si>
  <si>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</si>
  <si>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</si>
  <si>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</si>
  <si>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</si>
  <si>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</si>
  <si>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</si>
  <si>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</si>
  <si>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</si>
  <si>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</si>
  <si>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</si>
  <si>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</si>
  <si>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</si>
  <si>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</si>
  <si>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</si>
  <si>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</si>
  <si>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</si>
  <si>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</si>
  <si>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</si>
  <si>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</si>
  <si>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</si>
  <si>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</si>
  <si>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</si>
  <si>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</si>
  <si>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</si>
  <si>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</si>
  <si>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</si>
  <si>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</si>
  <si>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</si>
  <si>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</si>
  <si>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</si>
  <si>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</si>
  <si>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</si>
  <si>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</si>
  <si>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</si>
  <si>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</si>
  <si>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</si>
  <si>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</si>
  <si>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</si>
  <si>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</si>
  <si>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</si>
  <si>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</si>
  <si>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</si>
  <si>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</si>
  <si>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</si>
  <si>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</si>
  <si>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</si>
  <si>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</si>
  <si>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</si>
  <si>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</si>
  <si>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</si>
  <si>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</si>
  <si>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</si>
  <si>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</si>
  <si>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</si>
  <si>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</si>
  <si>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</si>
  <si>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</si>
  <si>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</si>
  <si>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</si>
  <si>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</si>
  <si>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</si>
  <si>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</si>
  <si>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</si>
  <si>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</si>
  <si>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</si>
  <si>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</si>
  <si>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</si>
  <si>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</si>
  <si>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</si>
  <si>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</si>
  <si>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</si>
  <si>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</si>
  <si>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</si>
  <si>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</si>
  <si>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</si>
  <si>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</si>
  <si>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</si>
  <si>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</si>
  <si>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</si>
  <si>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</si>
  <si>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</si>
  <si>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</si>
  <si>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</si>
  <si>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</si>
  <si>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</si>
  <si>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</si>
  <si>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</si>
  <si>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</si>
  <si>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</si>
  <si>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</si>
  <si>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</si>
  <si>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</si>
  <si>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</si>
  <si>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</si>
  <si>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</si>
  <si>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</si>
  <si>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</si>
  <si>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</si>
  <si>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</si>
  <si>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</si>
  <si>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</si>
  <si>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</si>
  <si>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</si>
  <si>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</si>
  <si>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</si>
  <si>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</si>
  <si>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</si>
  <si>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</si>
  <si>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</si>
  <si>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</si>
  <si>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</si>
  <si>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</si>
  <si>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</si>
  <si>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</si>
  <si>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</si>
  <si>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</si>
  <si>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</si>
  <si>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</si>
  <si>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</si>
  <si>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</si>
  <si>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</si>
  <si>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</si>
  <si>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</si>
  <si>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</si>
  <si>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</si>
  <si>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</si>
  <si>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</si>
  <si>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</si>
  <si>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</si>
  <si>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</si>
  <si>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</si>
  <si>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</si>
  <si>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</si>
  <si>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</si>
  <si>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</si>
  <si>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</si>
  <si>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</si>
  <si>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</si>
  <si>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</si>
  <si>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</si>
  <si>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</si>
  <si>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</si>
  <si>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</si>
  <si>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</si>
  <si>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</si>
  <si>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</si>
  <si>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</si>
  <si>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</si>
  <si>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</si>
  <si>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</si>
  <si>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</si>
  <si>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</si>
  <si>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</si>
  <si>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</si>
  <si>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</si>
  <si>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</si>
  <si>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</si>
  <si>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</si>
  <si>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</si>
  <si>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</si>
  <si>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</si>
  <si>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</si>
  <si>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</si>
  <si>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</si>
  <si>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</si>
  <si>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</si>
  <si>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</si>
  <si>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</si>
  <si>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</si>
  <si>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</si>
  <si>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</si>
  <si>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</si>
  <si>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</si>
  <si>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</si>
  <si>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</si>
  <si>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</si>
  <si>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</si>
  <si>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</si>
  <si>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</si>
  <si>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</si>
  <si>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</si>
  <si>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</si>
  <si>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</si>
  <si>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</si>
  <si>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</si>
  <si>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</si>
  <si>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</si>
  <si>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</si>
  <si>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</si>
  <si>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</si>
  <si>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</si>
  <si>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</si>
  <si>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</si>
  <si>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</si>
  <si>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</si>
  <si>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</si>
  <si>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</si>
  <si>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</si>
  <si>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</si>
  <si>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</si>
  <si>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</si>
  <si>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</si>
  <si>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</si>
  <si>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</si>
  <si>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</si>
  <si>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</si>
  <si>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</si>
  <si>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</si>
  <si>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</si>
  <si>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</si>
  <si>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</si>
  <si>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</si>
  <si>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</si>
  <si>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</si>
  <si>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</si>
  <si>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</si>
  <si>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</si>
  <si>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</si>
  <si>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</si>
  <si>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</si>
  <si>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</si>
  <si>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</si>
  <si>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</si>
  <si>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</si>
  <si>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</si>
  <si>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</si>
  <si>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</si>
  <si>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</si>
  <si>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</si>
  <si>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</si>
  <si>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</si>
  <si>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</si>
  <si>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</si>
  <si>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</si>
  <si>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</si>
  <si>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</si>
  <si>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</si>
  <si>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</si>
  <si>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</si>
  <si>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</si>
  <si>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</si>
  <si>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</si>
  <si>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</si>
  <si>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</si>
  <si>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</si>
  <si>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</si>
  <si>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</si>
  <si>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</si>
  <si>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</si>
  <si>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</si>
  <si>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</si>
  <si>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</si>
  <si>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</si>
  <si>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</si>
  <si>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</si>
  <si>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</si>
  <si>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</si>
  <si>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</si>
  <si>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</si>
  <si>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</si>
  <si>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</si>
  <si>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</si>
  <si>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</si>
  <si>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</si>
  <si>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</si>
  <si>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</si>
  <si>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</si>
  <si>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</si>
  <si>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</si>
  <si>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</si>
  <si>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</si>
  <si>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</si>
  <si>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</si>
  <si>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</si>
  <si>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</si>
  <si>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</si>
  <si>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</si>
  <si>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</si>
  <si>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</si>
  <si>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</si>
  <si>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</si>
  <si>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</si>
  <si>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</si>
  <si>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</si>
  <si>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</si>
  <si>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</si>
  <si>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</si>
  <si>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</si>
  <si>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</si>
  <si>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</si>
  <si>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</si>
  <si>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</si>
  <si>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</si>
  <si>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</si>
  <si>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</si>
  <si>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</si>
  <si>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</si>
  <si>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</si>
  <si>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</si>
  <si>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</si>
  <si>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</si>
  <si>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</si>
  <si>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</si>
  <si>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</si>
  <si>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</si>
  <si>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</si>
  <si>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</si>
  <si>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</si>
  <si>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</si>
  <si>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</si>
  <si>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</si>
  <si>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</si>
  <si>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</si>
  <si>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</si>
  <si>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</si>
  <si>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</si>
  <si>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</si>
  <si>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</si>
  <si>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</si>
  <si>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</si>
  <si>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</si>
  <si>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</si>
  <si>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</si>
  <si>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</si>
  <si>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</si>
  <si>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</si>
  <si>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</si>
  <si>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</si>
  <si>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</si>
  <si>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</si>
  <si>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</si>
  <si>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</si>
  <si>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</si>
  <si>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</si>
  <si>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</si>
  <si>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</si>
  <si>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</si>
  <si>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</si>
  <si>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</si>
  <si>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</si>
  <si>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</si>
  <si>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</si>
  <si>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</si>
  <si>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</si>
  <si>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</si>
  <si>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</si>
  <si>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</si>
  <si>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</si>
  <si>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</si>
  <si>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</si>
  <si>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</si>
  <si>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</si>
  <si>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</si>
  <si>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</si>
  <si>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</si>
  <si>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</si>
  <si>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</si>
  <si>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</si>
  <si>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</si>
  <si>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</si>
  <si>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</si>
  <si>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</si>
  <si>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</si>
  <si>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</si>
  <si>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</si>
  <si>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</si>
  <si>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</si>
  <si>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</si>
  <si>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</si>
  <si>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</si>
  <si>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</si>
  <si>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</si>
  <si>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</si>
  <si>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</si>
  <si>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</si>
  <si>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</si>
  <si>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</si>
  <si>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</si>
  <si>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</si>
  <si>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</si>
  <si>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</si>
  <si>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</si>
  <si>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</si>
  <si>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</si>
  <si>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</si>
  <si>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</si>
  <si>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</si>
  <si>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</si>
  <si>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</si>
  <si>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</si>
  <si>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</si>
  <si>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</si>
  <si>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</si>
  <si>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</si>
  <si>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</si>
  <si>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</si>
  <si>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</si>
  <si>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</si>
  <si>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</si>
  <si>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</si>
  <si>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</si>
  <si>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</si>
  <si>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</si>
  <si>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</si>
  <si>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</si>
  <si>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</si>
  <si>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</si>
  <si>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</si>
  <si>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</si>
  <si>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(С учетом изменений)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</si>
  <si>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</si>
  <si>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</si>
  <si>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</si>
  <si>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</si>
  <si>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</si>
  <si>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</si>
  <si>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</si>
  <si>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</si>
  <si>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</si>
  <si>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</si>
  <si>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</si>
  <si>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</si>
  <si>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</si>
  <si>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</si>
  <si>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Директор МБОУ СОШ с. Новоникольска</t>
  </si>
  <si>
    <t>Муниципальное бюджетное общеобразовательное учреждение "Средняя общеобразовательная школа с. Новоникольска" Уссурийского городского округа</t>
  </si>
  <si>
    <t>692537 Приморский край, г.Уссурийск, с. Новоникольск, ул. Советская, 79</t>
  </si>
  <si>
    <t>2511037004/251101001</t>
  </si>
  <si>
    <t>Цели: формирование общей культуры личности обучающихся на основе усвоения обязательного минимума содержания общеобразовательных программ; 
адаптация обучающихся к жизни в обществе, создание основы для осознанного выбора и последующего освоения профессиональных образовательных программ; 
формирование здорового образа жизни обучающихся;
воспитание гражданственности, трудолюбия обучающихся, уважения к правам и свободам человека, любви к окружающей природе, Родине, семье; 
формирование установок толерантного поведения, противодействие проявлениям экстремизма среди учащихся.
Вид: реализация общеобразовательных программ начального общего, основного общего и среднего (полного) общего образования.</t>
  </si>
  <si>
    <t xml:space="preserve">
</t>
  </si>
  <si>
    <t xml:space="preserve">" 30  " декабря  2014  г.                                                                                    </t>
  </si>
  <si>
    <t xml:space="preserve"> " 30 " декабря   2014      г.</t>
  </si>
  <si>
    <t xml:space="preserve">    Дата составления " 30  " декабря   2014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</si>
  <si>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</si>
  <si>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М.В.Булашова</t>
  </si>
  <si>
    <t>П.Е.Ерошин</t>
  </si>
  <si>
    <t>______________  М.В.Булашова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</si>
</sst>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41" borderId="21" xfId="54" applyNumberFormat="1" applyFont="1" applyFill="1" applyBorder="1" applyAlignment="1" applyProtection="1">
      <alignment horizontal="center" vertical="center" wrapText="1"/>
      <protection locked="0"/>
    </xf>
    <xf numFmtId="2" fontId="54" fillId="41" borderId="22" xfId="54" applyNumberFormat="1" applyFont="1" applyFill="1" applyBorder="1" applyAlignment="1" applyProtection="1">
      <alignment horizontal="center" vertical="center" wrapText="1"/>
      <protection locked="0"/>
    </xf>
    <xf numFmtId="2" fontId="54" fillId="41" borderId="23" xfId="54" applyNumberFormat="1" applyFont="1" applyFill="1" applyBorder="1" applyAlignment="1" applyProtection="1">
      <alignment horizontal="center" vertical="center" wrapText="1"/>
      <protection locked="0"/>
    </xf>
    <xf numFmtId="2" fontId="54" fillId="41" borderId="24" xfId="54" applyNumberFormat="1" applyFont="1" applyFill="1" applyBorder="1" applyAlignment="1" applyProtection="1">
      <alignment horizontal="center" vertical="center" wrapText="1"/>
      <protection locked="0"/>
    </xf>
    <xf numFmtId="2" fontId="54" fillId="41" borderId="16" xfId="54" applyNumberFormat="1" applyFont="1" applyFill="1" applyBorder="1" applyAlignment="1" applyProtection="1">
      <alignment horizontal="center" vertical="center" wrapText="1"/>
      <protection locked="0"/>
    </xf>
    <xf numFmtId="2" fontId="54" fillId="41" borderId="17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41" borderId="21" xfId="54" applyNumberFormat="1" applyFont="1" applyFill="1" applyBorder="1" applyAlignment="1" applyProtection="1">
      <alignment horizontal="center" vertical="center" wrapText="1"/>
      <protection locked="0"/>
    </xf>
    <xf numFmtId="2" fontId="10" fillId="41" borderId="22" xfId="54" applyNumberFormat="1" applyFont="1" applyFill="1" applyBorder="1" applyAlignment="1" applyProtection="1">
      <alignment horizontal="center" vertical="center" wrapText="1"/>
      <protection locked="0"/>
    </xf>
    <xf numFmtId="2" fontId="10" fillId="41" borderId="23" xfId="54" applyNumberFormat="1" applyFont="1" applyFill="1" applyBorder="1" applyAlignment="1" applyProtection="1">
      <alignment horizontal="center" vertical="center" wrapText="1"/>
      <protection locked="0"/>
    </xf>
    <xf numFmtId="2" fontId="10" fillId="41" borderId="25" xfId="54" applyNumberFormat="1" applyFont="1" applyFill="1" applyBorder="1" applyAlignment="1" applyProtection="1">
      <alignment horizontal="center" vertical="center" wrapText="1"/>
      <protection locked="0"/>
    </xf>
    <xf numFmtId="2" fontId="10" fillId="41" borderId="0" xfId="54" applyNumberFormat="1" applyFont="1" applyFill="1" applyBorder="1" applyAlignment="1" applyProtection="1">
      <alignment horizontal="center" vertical="center" wrapText="1"/>
      <protection locked="0"/>
    </xf>
    <xf numFmtId="2" fontId="10" fillId="41" borderId="26" xfId="54" applyNumberFormat="1" applyFont="1" applyFill="1" applyBorder="1" applyAlignment="1" applyProtection="1">
      <alignment horizontal="center" vertical="center" wrapText="1"/>
      <protection locked="0"/>
    </xf>
    <xf numFmtId="2" fontId="10" fillId="41" borderId="24" xfId="54" applyNumberFormat="1" applyFont="1" applyFill="1" applyBorder="1" applyAlignment="1" applyProtection="1">
      <alignment horizontal="center" vertical="center" wrapText="1"/>
      <protection locked="0"/>
    </xf>
    <xf numFmtId="2" fontId="10" fillId="41" borderId="16" xfId="54" applyNumberFormat="1" applyFont="1" applyFill="1" applyBorder="1" applyAlignment="1" applyProtection="1">
      <alignment horizontal="center" vertical="center" wrapText="1"/>
      <protection locked="0"/>
    </xf>
    <xf numFmtId="2" fontId="10" fillId="41" borderId="17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7.emf" /><Relationship Id="rId5" Type="http://schemas.openxmlformats.org/officeDocument/2006/relationships/image" Target="../media/image8.emf" /><Relationship Id="rId6" Type="http://schemas.openxmlformats.org/officeDocument/2006/relationships/image" Target="../media/image16.emf" /><Relationship Id="rId7" Type="http://schemas.openxmlformats.org/officeDocument/2006/relationships/image" Target="../media/image5.emf" /><Relationship Id="rId8" Type="http://schemas.openxmlformats.org/officeDocument/2006/relationships/image" Target="../media/image11.emf" /><Relationship Id="rId9" Type="http://schemas.openxmlformats.org/officeDocument/2006/relationships/image" Target="../media/image15.emf" /><Relationship Id="rId10" Type="http://schemas.openxmlformats.org/officeDocument/2006/relationships/image" Target="../media/image10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14.emf" /><Relationship Id="rId14" Type="http://schemas.openxmlformats.org/officeDocument/2006/relationships/image" Target="../media/image6.emf" /><Relationship Id="rId15" Type="http://schemas.openxmlformats.org/officeDocument/2006/relationships/image" Target="../media/image7.emf" /><Relationship Id="rId16" Type="http://schemas.openxmlformats.org/officeDocument/2006/relationships/image" Target="../media/image1.emf" /><Relationship Id="rId17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20" sqref="E20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33" activePane="bottomLeft" state="frozen"/>
      <selection pane="topLeft" activeCell="A1" sqref="A1"/>
      <selection pane="bottomLeft" activeCell="C64" sqref="C64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547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8188218.26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12923347.11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7391667.46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4377230.34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149891.41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57606.72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6183.04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49409.24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-964.91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38445754</v>
      </c>
      <c r="D20" s="54">
        <f>SUM(D21:D25)</f>
        <v>39505833</v>
      </c>
      <c r="E20" s="54">
        <f>SUM(E21:E25)</f>
        <v>40492468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37554866</v>
      </c>
      <c r="D21" s="46">
        <v>38645088</v>
      </c>
      <c r="E21" s="46">
        <v>39631508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690888</v>
      </c>
      <c r="D22" s="46">
        <v>660745</v>
      </c>
      <c r="E22" s="46">
        <v>660960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200000</v>
      </c>
      <c r="D25" s="43">
        <f>SUM(D26:D29)</f>
        <v>200000</v>
      </c>
      <c r="E25" s="43">
        <f>SUM(E26:E29)</f>
        <v>200000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40000</v>
      </c>
      <c r="D26" s="46">
        <v>40000</v>
      </c>
      <c r="E26" s="46">
        <v>40000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>
        <v>160000</v>
      </c>
      <c r="D28" s="46">
        <v>160000</v>
      </c>
      <c r="E28" s="46">
        <v>160000</v>
      </c>
      <c r="F28" s="42" t="s">
        <v>155</v>
      </c>
    </row>
    <row r="29" spans="1:6" ht="12.75">
      <c r="A29" s="42" t="s">
        <v>548</v>
      </c>
      <c r="B29" s="50" t="s">
        <v>549</v>
      </c>
      <c r="C29" s="46"/>
      <c r="D29" s="46"/>
      <c r="E29" s="46"/>
      <c r="F29" s="42" t="s">
        <v>550</v>
      </c>
    </row>
    <row r="30" spans="1:6" ht="12.75">
      <c r="A30" s="51" t="s">
        <v>156</v>
      </c>
      <c r="B30" s="52" t="s">
        <v>157</v>
      </c>
      <c r="C30" s="63">
        <f>SUM(C32:C46)-C42</f>
        <v>38445754</v>
      </c>
      <c r="D30" s="63">
        <f>SUM(D32:D46)-D42</f>
        <v>39505833</v>
      </c>
      <c r="E30" s="63">
        <f>SUM(E32:E46)-E42</f>
        <v>40492468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34036430</v>
      </c>
      <c r="D32" s="64">
        <f t="shared" si="0"/>
        <v>35056990</v>
      </c>
      <c r="E32" s="64">
        <f t="shared" si="0"/>
        <v>35906590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44114</v>
      </c>
      <c r="D33" s="64">
        <f t="shared" si="0"/>
        <v>24440</v>
      </c>
      <c r="E33" s="64">
        <f t="shared" si="0"/>
        <v>25570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1764390</v>
      </c>
      <c r="D35" s="64">
        <f t="shared" si="0"/>
        <v>1859130</v>
      </c>
      <c r="E35" s="64">
        <f t="shared" si="0"/>
        <v>1951580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380387</v>
      </c>
      <c r="D36" s="64">
        <f t="shared" si="0"/>
        <v>359790</v>
      </c>
      <c r="E36" s="64">
        <f t="shared" si="0"/>
        <v>376530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875470</v>
      </c>
      <c r="D38" s="64">
        <f t="shared" si="0"/>
        <v>875470</v>
      </c>
      <c r="E38" s="64">
        <f t="shared" si="0"/>
        <v>899270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742205</v>
      </c>
      <c r="D40" s="64">
        <f t="shared" si="0"/>
        <v>744775</v>
      </c>
      <c r="E40" s="64">
        <f t="shared" si="0"/>
        <v>747690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1440</v>
      </c>
      <c r="D41" s="64">
        <f t="shared" si="0"/>
        <v>1440</v>
      </c>
      <c r="E41" s="64">
        <f t="shared" si="0"/>
        <v>1440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1440</v>
      </c>
      <c r="D42" s="64">
        <f t="shared" si="0"/>
        <v>1440</v>
      </c>
      <c r="E42" s="64">
        <f t="shared" si="0"/>
        <v>1440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382520</v>
      </c>
      <c r="D43" s="64">
        <f t="shared" si="0"/>
        <v>365000</v>
      </c>
      <c r="E43" s="64">
        <f t="shared" si="0"/>
        <v>365000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218798</v>
      </c>
      <c r="D46" s="65">
        <f>SUM(D47:D50)</f>
        <v>218798</v>
      </c>
      <c r="E46" s="65">
        <f>SUM(E47:E50)</f>
        <v>218798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6770</v>
      </c>
      <c r="D47" s="64">
        <f t="shared" si="1"/>
        <v>6770</v>
      </c>
      <c r="E47" s="64">
        <f t="shared" si="1"/>
        <v>6770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8700</v>
      </c>
      <c r="D48" s="64">
        <f t="shared" si="1"/>
        <v>8700</v>
      </c>
      <c r="E48" s="64">
        <f t="shared" si="1"/>
        <v>8700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202548</v>
      </c>
      <c r="D49" s="64">
        <f t="shared" si="1"/>
        <v>202548</v>
      </c>
      <c r="E49" s="64">
        <f t="shared" si="1"/>
        <v>202548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780</v>
      </c>
      <c r="D50" s="64">
        <f t="shared" si="1"/>
        <v>780</v>
      </c>
      <c r="E50" s="64">
        <f t="shared" si="1"/>
        <v>780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37554866</v>
      </c>
      <c r="D51" s="54">
        <f>SUM(D52:D66)-D62</f>
        <v>38645088</v>
      </c>
      <c r="E51" s="54">
        <f>SUM(E52:E66)-E62</f>
        <v>39631508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34036430</v>
      </c>
      <c r="D52" s="46">
        <v>35056990</v>
      </c>
      <c r="E52" s="46">
        <v>35906590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23280</v>
      </c>
      <c r="D53" s="46">
        <v>24440</v>
      </c>
      <c r="E53" s="46">
        <v>25570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1754390</v>
      </c>
      <c r="D55" s="46">
        <v>1849130</v>
      </c>
      <c r="E55" s="46">
        <v>1941580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346078</v>
      </c>
      <c r="D56" s="46">
        <v>334790</v>
      </c>
      <c r="E56" s="46">
        <v>351530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860470</v>
      </c>
      <c r="D58" s="46">
        <v>860470</v>
      </c>
      <c r="E58" s="46">
        <v>884270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51460</v>
      </c>
      <c r="D60" s="46">
        <v>54030</v>
      </c>
      <c r="E60" s="46">
        <v>56730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1440</v>
      </c>
      <c r="D61" s="46">
        <v>1440</v>
      </c>
      <c r="E61" s="46">
        <v>1440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1440</v>
      </c>
      <c r="D62" s="46">
        <v>1440</v>
      </c>
      <c r="E62" s="46">
        <v>1440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262520</v>
      </c>
      <c r="D63" s="46">
        <v>245000</v>
      </c>
      <c r="E63" s="46">
        <v>245000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218798</v>
      </c>
      <c r="D66" s="43">
        <f>SUM(D67:D70)</f>
        <v>218798</v>
      </c>
      <c r="E66" s="43">
        <f>SUM(E67:E70)</f>
        <v>218798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6770</v>
      </c>
      <c r="D67" s="48">
        <v>6770</v>
      </c>
      <c r="E67" s="48">
        <v>6770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8700</v>
      </c>
      <c r="D68" s="48">
        <v>8700</v>
      </c>
      <c r="E68" s="48">
        <v>8700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202548</v>
      </c>
      <c r="D69" s="48">
        <v>202548</v>
      </c>
      <c r="E69" s="48">
        <v>202548</v>
      </c>
      <c r="F69" s="42" t="s">
        <v>259</v>
      </c>
    </row>
    <row r="70" spans="1:6" ht="12.75">
      <c r="A70" s="42" t="s">
        <v>260</v>
      </c>
      <c r="B70" s="50" t="s">
        <v>213</v>
      </c>
      <c r="C70" s="46">
        <v>780</v>
      </c>
      <c r="D70" s="46">
        <v>780</v>
      </c>
      <c r="E70" s="46">
        <v>780</v>
      </c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690888</v>
      </c>
      <c r="D71" s="54">
        <f>SUM(D72:D86)-D82</f>
        <v>660745</v>
      </c>
      <c r="E71" s="54">
        <f>SUM(E72:E86)-E82</f>
        <v>660960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20834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9309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660745</v>
      </c>
      <c r="D80" s="46">
        <v>660745</v>
      </c>
      <c r="E80" s="46">
        <v>660960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/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200000</v>
      </c>
      <c r="D91" s="54">
        <f>SUM(D92:D106)-D102</f>
        <v>200000</v>
      </c>
      <c r="E91" s="54">
        <f>SUM(E92:E106)-E102</f>
        <v>200000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10000</v>
      </c>
      <c r="D95" s="46">
        <v>10000</v>
      </c>
      <c r="E95" s="46">
        <v>10000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25000</v>
      </c>
      <c r="D96" s="46">
        <v>25000</v>
      </c>
      <c r="E96" s="46">
        <v>25000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15000</v>
      </c>
      <c r="D98" s="46">
        <v>15000</v>
      </c>
      <c r="E98" s="46">
        <v>15000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30000</v>
      </c>
      <c r="D100" s="46">
        <v>30000</v>
      </c>
      <c r="E100" s="46">
        <v>30000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120000</v>
      </c>
      <c r="D103" s="46">
        <v>120000</v>
      </c>
      <c r="E103" s="46">
        <v>120000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67">
      <selection activeCell="C108" sqref="C108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32.25" customHeight="1">
      <c r="A2" s="40"/>
      <c r="B2" s="36" t="s">
        <v>530</v>
      </c>
      <c r="C2" s="37"/>
      <c r="D2" s="125" t="s">
        <v>551</v>
      </c>
      <c r="E2" s="125"/>
    </row>
    <row r="3" spans="1:5" ht="16.5">
      <c r="A3" s="40"/>
      <c r="B3" s="36" t="s">
        <v>493</v>
      </c>
      <c r="C3" s="37"/>
      <c r="D3" s="126" t="s">
        <v>563</v>
      </c>
      <c r="E3" s="126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557</v>
      </c>
      <c r="C5" s="37"/>
      <c r="D5" s="78" t="s">
        <v>558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7" t="s">
        <v>347</v>
      </c>
      <c r="C9" s="137"/>
      <c r="D9" s="137"/>
      <c r="E9" s="137"/>
    </row>
    <row r="10" spans="1:5" ht="16.5">
      <c r="A10" s="40"/>
      <c r="B10" s="137" t="s">
        <v>543</v>
      </c>
      <c r="C10" s="137"/>
      <c r="D10" s="137"/>
      <c r="E10" s="137"/>
    </row>
    <row r="11" spans="1:5" ht="16.5">
      <c r="A11" s="40"/>
      <c r="B11" s="137" t="s">
        <v>542</v>
      </c>
      <c r="C11" s="138"/>
      <c r="D11" s="118"/>
      <c r="E11" s="118"/>
    </row>
    <row r="12" spans="1:5" ht="15">
      <c r="A12" s="40"/>
      <c r="B12" s="117" t="s">
        <v>536</v>
      </c>
      <c r="C12" s="119"/>
      <c r="D12" s="118"/>
      <c r="E12" s="118"/>
    </row>
    <row r="13" spans="1:3" ht="16.5">
      <c r="A13" s="40"/>
      <c r="B13" s="36" t="s">
        <v>559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3" t="s">
        <v>552</v>
      </c>
      <c r="D15" s="194"/>
      <c r="E15" s="195"/>
    </row>
    <row r="16" spans="2:5" ht="33.75" thickBot="1">
      <c r="B16" s="33" t="s">
        <v>350</v>
      </c>
      <c r="C16" s="157" t="s">
        <v>351</v>
      </c>
      <c r="D16" s="158"/>
      <c r="E16" s="159"/>
    </row>
    <row r="17" spans="2:5" ht="37.5" customHeight="1" thickBot="1">
      <c r="B17" s="33" t="s">
        <v>352</v>
      </c>
      <c r="C17" s="193" t="s">
        <v>553</v>
      </c>
      <c r="D17" s="194"/>
      <c r="E17" s="195"/>
    </row>
    <row r="18" spans="2:5" ht="17.25" thickBot="1">
      <c r="B18" s="33" t="s">
        <v>353</v>
      </c>
      <c r="C18" s="193" t="s">
        <v>554</v>
      </c>
      <c r="D18" s="194"/>
      <c r="E18" s="195"/>
    </row>
    <row r="19" spans="2:5" ht="17.25" thickBot="1">
      <c r="B19" s="33" t="s">
        <v>355</v>
      </c>
      <c r="C19" s="157" t="s">
        <v>505</v>
      </c>
      <c r="D19" s="158"/>
      <c r="E19" s="159"/>
    </row>
    <row r="20" spans="2:5" ht="33.75" thickBot="1">
      <c r="B20" s="33" t="s">
        <v>357</v>
      </c>
      <c r="C20" s="157" t="s">
        <v>546</v>
      </c>
      <c r="D20" s="158"/>
      <c r="E20" s="159"/>
    </row>
    <row r="21" spans="2:5" ht="33.75" thickBot="1">
      <c r="B21" s="33" t="s">
        <v>359</v>
      </c>
      <c r="C21" s="157" t="s">
        <v>510</v>
      </c>
      <c r="D21" s="158"/>
      <c r="E21" s="159"/>
    </row>
    <row r="22" spans="2:3" ht="16.5">
      <c r="B22" s="148"/>
      <c r="C22" s="149"/>
    </row>
    <row r="23" spans="2:5" ht="16.5">
      <c r="B23" s="192" t="s">
        <v>360</v>
      </c>
      <c r="C23" s="192"/>
      <c r="D23" s="192"/>
      <c r="E23" s="192"/>
    </row>
    <row r="24" spans="2:3" ht="17.25" thickBot="1">
      <c r="B24" s="30"/>
      <c r="C24" s="28"/>
    </row>
    <row r="25" spans="2:5" ht="258" customHeight="1" thickBot="1">
      <c r="B25" s="32" t="s">
        <v>361</v>
      </c>
      <c r="C25" s="193" t="s">
        <v>555</v>
      </c>
      <c r="D25" s="194"/>
      <c r="E25" s="195"/>
    </row>
    <row r="26" spans="2:5" ht="54.75" customHeight="1">
      <c r="B26" s="127" t="s">
        <v>362</v>
      </c>
      <c r="C26" s="139" t="s">
        <v>556</v>
      </c>
      <c r="D26" s="140"/>
      <c r="E26" s="141"/>
    </row>
    <row r="27" spans="2:5" ht="40.5" customHeight="1">
      <c r="B27" s="156"/>
      <c r="C27" s="142"/>
      <c r="D27" s="143"/>
      <c r="E27" s="144"/>
    </row>
    <row r="28" spans="2:5" ht="60" customHeight="1">
      <c r="B28" s="156"/>
      <c r="C28" s="142"/>
      <c r="D28" s="143"/>
      <c r="E28" s="144"/>
    </row>
    <row r="29" spans="2:5" ht="44.25" customHeight="1">
      <c r="B29" s="156"/>
      <c r="C29" s="142"/>
      <c r="D29" s="143"/>
      <c r="E29" s="144"/>
    </row>
    <row r="30" spans="2:5" ht="12.75" customHeight="1">
      <c r="B30" s="156"/>
      <c r="C30" s="142"/>
      <c r="D30" s="143"/>
      <c r="E30" s="144"/>
    </row>
    <row r="31" spans="2:5" ht="81" customHeight="1" thickBot="1">
      <c r="B31" s="128"/>
      <c r="C31" s="145"/>
      <c r="D31" s="146"/>
      <c r="E31" s="147"/>
    </row>
    <row r="32" spans="2:5" ht="20.25" customHeight="1">
      <c r="B32" s="127" t="s">
        <v>363</v>
      </c>
      <c r="C32" s="129">
        <v>12923347.11</v>
      </c>
      <c r="D32" s="130"/>
      <c r="E32" s="131"/>
    </row>
    <row r="33" spans="2:5" ht="30.75" customHeight="1" thickBot="1">
      <c r="B33" s="128"/>
      <c r="C33" s="132"/>
      <c r="D33" s="133"/>
      <c r="E33" s="134"/>
    </row>
    <row r="34" spans="2:5" ht="12.75" customHeight="1">
      <c r="B34" s="127" t="s">
        <v>364</v>
      </c>
      <c r="C34" s="129">
        <v>12923347.11</v>
      </c>
      <c r="D34" s="130"/>
      <c r="E34" s="131"/>
    </row>
    <row r="35" spans="2:5" ht="39.75" customHeight="1" thickBot="1">
      <c r="B35" s="128"/>
      <c r="C35" s="132"/>
      <c r="D35" s="133"/>
      <c r="E35" s="134"/>
    </row>
    <row r="36" spans="2:5" ht="12.75" customHeight="1">
      <c r="B36" s="127" t="s">
        <v>365</v>
      </c>
      <c r="C36" s="163"/>
      <c r="D36" s="164"/>
      <c r="E36" s="165"/>
    </row>
    <row r="37" spans="2:5" ht="12.75" customHeight="1">
      <c r="B37" s="156"/>
      <c r="C37" s="166"/>
      <c r="D37" s="167"/>
      <c r="E37" s="168"/>
    </row>
    <row r="38" spans="2:5" ht="28.5" customHeight="1" thickBot="1">
      <c r="B38" s="128"/>
      <c r="C38" s="169"/>
      <c r="D38" s="170"/>
      <c r="E38" s="171"/>
    </row>
    <row r="39" spans="2:5" ht="12.75" customHeight="1">
      <c r="B39" s="135" t="s">
        <v>366</v>
      </c>
      <c r="C39" s="163"/>
      <c r="D39" s="164"/>
      <c r="E39" s="165"/>
    </row>
    <row r="40" spans="2:5" ht="39" customHeight="1" thickBot="1">
      <c r="B40" s="136"/>
      <c r="C40" s="169"/>
      <c r="D40" s="170"/>
      <c r="E40" s="171"/>
    </row>
    <row r="41" spans="2:5" ht="12.75" customHeight="1">
      <c r="B41" s="127" t="s">
        <v>367</v>
      </c>
      <c r="C41" s="129">
        <v>4377230.34</v>
      </c>
      <c r="D41" s="130"/>
      <c r="E41" s="131"/>
    </row>
    <row r="42" spans="2:5" ht="39" customHeight="1" thickBot="1">
      <c r="B42" s="128"/>
      <c r="C42" s="132"/>
      <c r="D42" s="133"/>
      <c r="E42" s="134"/>
    </row>
    <row r="43" spans="2:5" ht="12.75" customHeight="1">
      <c r="B43" s="127" t="s">
        <v>368</v>
      </c>
      <c r="C43" s="129">
        <v>919953.23</v>
      </c>
      <c r="D43" s="130"/>
      <c r="E43" s="131"/>
    </row>
    <row r="44" spans="2:5" ht="24" customHeight="1" thickBot="1">
      <c r="B44" s="128"/>
      <c r="C44" s="132"/>
      <c r="D44" s="133"/>
      <c r="E44" s="134"/>
    </row>
    <row r="45" spans="2:3" ht="16.5">
      <c r="B45" s="30"/>
      <c r="C45" s="28"/>
    </row>
    <row r="46" spans="2:5" ht="16.5">
      <c r="B46" s="192" t="s">
        <v>369</v>
      </c>
      <c r="C46" s="192"/>
      <c r="D46" s="192"/>
      <c r="E46" s="192"/>
    </row>
    <row r="47" spans="2:3" ht="17.25" thickBot="1">
      <c r="B47" s="30"/>
      <c r="C47" s="28"/>
    </row>
    <row r="48" spans="2:5" ht="17.25" customHeight="1">
      <c r="B48" s="127" t="s">
        <v>370</v>
      </c>
      <c r="C48" s="150" t="s">
        <v>482</v>
      </c>
      <c r="D48" s="151"/>
      <c r="E48" s="152"/>
    </row>
    <row r="49" spans="2:5" ht="13.5" thickBot="1">
      <c r="B49" s="128"/>
      <c r="C49" s="153"/>
      <c r="D49" s="154"/>
      <c r="E49" s="155"/>
    </row>
    <row r="50" spans="2:5" ht="17.25" thickBot="1">
      <c r="B50" s="33" t="s">
        <v>371</v>
      </c>
      <c r="C50" s="160">
        <f>'Таблица  1'!C5</f>
        <v>8188218.26</v>
      </c>
      <c r="D50" s="161"/>
      <c r="E50" s="162"/>
    </row>
    <row r="51" spans="2:5" ht="17.25" thickBot="1">
      <c r="B51" s="33" t="s">
        <v>372</v>
      </c>
      <c r="C51" s="160"/>
      <c r="D51" s="161"/>
      <c r="E51" s="162"/>
    </row>
    <row r="52" spans="2:5" ht="33.75" thickBot="1">
      <c r="B52" s="33" t="s">
        <v>373</v>
      </c>
      <c r="C52" s="160">
        <f>'Таблица  1'!C7</f>
        <v>12923347.11</v>
      </c>
      <c r="D52" s="161"/>
      <c r="E52" s="162"/>
    </row>
    <row r="53" spans="2:5" ht="17.25" thickBot="1">
      <c r="B53" s="33" t="s">
        <v>374</v>
      </c>
      <c r="C53" s="160"/>
      <c r="D53" s="161"/>
      <c r="E53" s="162"/>
    </row>
    <row r="54" spans="2:5" ht="33.75" thickBot="1">
      <c r="B54" s="33" t="s">
        <v>375</v>
      </c>
      <c r="C54" s="160">
        <f>'Таблица  1'!C8</f>
        <v>7391667.46</v>
      </c>
      <c r="D54" s="161"/>
      <c r="E54" s="162"/>
    </row>
    <row r="55" spans="2:5" ht="33.75" thickBot="1">
      <c r="B55" s="33" t="s">
        <v>376</v>
      </c>
      <c r="C55" s="160">
        <f>'Таблица  1'!C9</f>
        <v>4377230.34</v>
      </c>
      <c r="D55" s="161"/>
      <c r="E55" s="162"/>
    </row>
    <row r="56" spans="2:5" ht="17.25" thickBot="1">
      <c r="B56" s="33" t="s">
        <v>374</v>
      </c>
      <c r="C56" s="160"/>
      <c r="D56" s="161"/>
      <c r="E56" s="162"/>
    </row>
    <row r="57" spans="2:5" ht="33.75" thickBot="1">
      <c r="B57" s="33" t="s">
        <v>377</v>
      </c>
      <c r="C57" s="160">
        <f>'Таблица  1'!C10</f>
        <v>149891.41</v>
      </c>
      <c r="D57" s="161"/>
      <c r="E57" s="162"/>
    </row>
    <row r="58" spans="2:5" ht="17.25" thickBot="1">
      <c r="B58" s="33" t="s">
        <v>378</v>
      </c>
      <c r="C58" s="160">
        <f>'Таблица  1'!C11</f>
        <v>57606.72</v>
      </c>
      <c r="D58" s="161"/>
      <c r="E58" s="162"/>
    </row>
    <row r="59" spans="2:5" ht="17.25" thickBot="1">
      <c r="B59" s="33" t="s">
        <v>372</v>
      </c>
      <c r="C59" s="160"/>
      <c r="D59" s="161"/>
      <c r="E59" s="162"/>
    </row>
    <row r="60" spans="2:5" ht="17.25" thickBot="1">
      <c r="B60" s="33" t="s">
        <v>379</v>
      </c>
      <c r="C60" s="160">
        <f>'Таблица  1'!C13</f>
        <v>6183.04</v>
      </c>
      <c r="D60" s="161"/>
      <c r="E60" s="162"/>
    </row>
    <row r="61" spans="2:5" ht="17.25" thickBot="1">
      <c r="B61" s="33" t="s">
        <v>380</v>
      </c>
      <c r="C61" s="160">
        <f>'Таблица  1'!C14</f>
        <v>49409.24</v>
      </c>
      <c r="D61" s="161"/>
      <c r="E61" s="162"/>
    </row>
    <row r="62" spans="2:5" ht="17.25" thickBot="1">
      <c r="B62" s="33" t="s">
        <v>381</v>
      </c>
      <c r="C62" s="160">
        <f>'Таблица  1'!C15</f>
        <v>-964.91</v>
      </c>
      <c r="D62" s="161"/>
      <c r="E62" s="162"/>
    </row>
    <row r="63" spans="2:5" ht="17.25" thickBot="1">
      <c r="B63" s="33" t="s">
        <v>372</v>
      </c>
      <c r="C63" s="160"/>
      <c r="D63" s="161"/>
      <c r="E63" s="162"/>
    </row>
    <row r="64" spans="2:5" ht="17.25" thickBot="1">
      <c r="B64" s="33" t="s">
        <v>382</v>
      </c>
      <c r="C64" s="160">
        <f>'Таблица  1'!C17</f>
        <v>0</v>
      </c>
      <c r="D64" s="161"/>
      <c r="E64" s="162"/>
    </row>
    <row r="65" spans="2:3" ht="16.5">
      <c r="B65" s="30"/>
      <c r="C65" s="28"/>
    </row>
    <row r="66" spans="2:5" ht="16.5">
      <c r="B66" s="192" t="s">
        <v>383</v>
      </c>
      <c r="C66" s="192"/>
      <c r="D66" s="192"/>
      <c r="E66" s="192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89" t="s">
        <v>482</v>
      </c>
      <c r="D68" s="190"/>
      <c r="E68" s="191"/>
    </row>
    <row r="69" spans="2:5" ht="15" customHeight="1" thickBot="1">
      <c r="B69" s="172"/>
      <c r="C69" s="181" t="s">
        <v>544</v>
      </c>
      <c r="D69" s="187" t="s">
        <v>484</v>
      </c>
      <c r="E69" s="188"/>
    </row>
    <row r="70" spans="2:5" ht="50.25" customHeight="1" thickBot="1">
      <c r="B70" s="136"/>
      <c r="C70" s="182"/>
      <c r="D70" s="120" t="s">
        <v>532</v>
      </c>
      <c r="E70" s="121" t="s">
        <v>545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38445754</v>
      </c>
      <c r="D72" s="116">
        <f>'Таблица  1'!D20</f>
        <v>39505833</v>
      </c>
      <c r="E72" s="116">
        <f>'Таблица  1'!E20</f>
        <v>40492468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37554866</v>
      </c>
      <c r="D74" s="81">
        <f>'Таблица  1'!D21</f>
        <v>38645088</v>
      </c>
      <c r="E74" s="81">
        <f>'Таблица  1'!E21</f>
        <v>39631508</v>
      </c>
    </row>
    <row r="75" spans="2:5" ht="17.25" thickBot="1">
      <c r="B75" s="33" t="s">
        <v>388</v>
      </c>
      <c r="C75" s="81">
        <f>'Таблица  1'!C22</f>
        <v>690888</v>
      </c>
      <c r="D75" s="81">
        <f>'Таблица  1'!D22</f>
        <v>660745</v>
      </c>
      <c r="E75" s="81">
        <f>'Таблица  1'!E22</f>
        <v>660960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6">
        <f>'Таблица  1'!C25</f>
        <v>200000</v>
      </c>
      <c r="D77" s="176">
        <f>'Таблица  1'!D25</f>
        <v>200000</v>
      </c>
      <c r="E77" s="176">
        <f>'Таблица  1'!E25</f>
        <v>200000</v>
      </c>
    </row>
    <row r="78" spans="2:5" ht="33">
      <c r="B78" s="74" t="s">
        <v>391</v>
      </c>
      <c r="C78" s="185"/>
      <c r="D78" s="185"/>
      <c r="E78" s="185"/>
    </row>
    <row r="79" spans="2:5" ht="33.75" thickBot="1">
      <c r="B79" s="33" t="s">
        <v>535</v>
      </c>
      <c r="C79" s="186"/>
      <c r="D79" s="186"/>
      <c r="E79" s="186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38445754</v>
      </c>
      <c r="D81" s="116">
        <f>'Таблица  1'!D30</f>
        <v>39505833</v>
      </c>
      <c r="E81" s="116">
        <f>'Таблица  1'!E30</f>
        <v>40492468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34036430</v>
      </c>
      <c r="D83" s="81">
        <f>'Таблица  1'!D32</f>
        <v>35056990</v>
      </c>
      <c r="E83" s="81">
        <f>'Таблица  1'!E32</f>
        <v>35906590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44114</v>
      </c>
      <c r="D84" s="81">
        <f>'Таблица  1'!D33</f>
        <v>24440</v>
      </c>
      <c r="E84" s="81">
        <f>'Таблица  1'!E33</f>
        <v>25570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8" t="s">
        <v>419</v>
      </c>
      <c r="L85" s="178"/>
      <c r="M85" s="178"/>
    </row>
    <row r="86" spans="2:13" ht="17.25" thickBot="1">
      <c r="B86" s="33" t="s">
        <v>506</v>
      </c>
      <c r="C86" s="81">
        <f>'Таблица  1'!C35</f>
        <v>1764390</v>
      </c>
      <c r="D86" s="81">
        <f>'Таблица  1'!D35</f>
        <v>1859130</v>
      </c>
      <c r="E86" s="81">
        <f>'Таблица  1'!E35</f>
        <v>1951580</v>
      </c>
      <c r="H86" s="86">
        <f>C75-C116</f>
        <v>0</v>
      </c>
      <c r="I86" s="86">
        <f>D75-D116</f>
        <v>0</v>
      </c>
      <c r="J86" s="86">
        <f>E75-E116</f>
        <v>0</v>
      </c>
      <c r="K86" s="178"/>
      <c r="L86" s="178"/>
      <c r="M86" s="178"/>
    </row>
    <row r="87" spans="2:13" ht="16.5">
      <c r="B87" s="74" t="s">
        <v>460</v>
      </c>
      <c r="C87" s="176">
        <f>'Таблица  1'!C37</f>
        <v>0</v>
      </c>
      <c r="D87" s="176">
        <f>'Таблица  1'!D37</f>
        <v>0</v>
      </c>
      <c r="E87" s="176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8"/>
      <c r="L87" s="178"/>
      <c r="M87" s="178"/>
    </row>
    <row r="88" spans="2:13" ht="17.25" thickBot="1">
      <c r="B88" s="33" t="s">
        <v>396</v>
      </c>
      <c r="C88" s="177"/>
      <c r="D88" s="177"/>
      <c r="E88" s="177"/>
      <c r="H88" s="86">
        <f>C77-C133</f>
        <v>0</v>
      </c>
      <c r="I88" s="86">
        <f>D77-D133</f>
        <v>0</v>
      </c>
      <c r="J88" s="86">
        <f>E77-E133</f>
        <v>0</v>
      </c>
      <c r="K88" s="178"/>
      <c r="L88" s="178"/>
      <c r="M88" s="178"/>
    </row>
    <row r="89" spans="2:10" ht="17.25" thickBot="1">
      <c r="B89" s="33" t="s">
        <v>461</v>
      </c>
      <c r="C89" s="81">
        <f>'Таблица  1'!C36</f>
        <v>380387</v>
      </c>
      <c r="D89" s="81">
        <f>'Таблица  1'!D36</f>
        <v>359790</v>
      </c>
      <c r="E89" s="81">
        <f>'Таблица  1'!E36</f>
        <v>376530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382520</v>
      </c>
      <c r="D90" s="81">
        <f>'Таблица  1'!D43</f>
        <v>365000</v>
      </c>
      <c r="E90" s="81">
        <f>'Таблица  1'!E43</f>
        <v>365000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38445754</v>
      </c>
      <c r="I91" s="88">
        <f>D83+D84+D85+D86+D87+D89+D90+D91+D92+D93+D94+D95+D96+D97</f>
        <v>39505833</v>
      </c>
      <c r="J91" s="88">
        <f>E83+E84+E85+E86+E87+E89+E90+E91+E92+E93+E94+E95+E96+E97</f>
        <v>40492468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875470</v>
      </c>
      <c r="D92" s="81">
        <f>'Таблица  1'!D38</f>
        <v>875470</v>
      </c>
      <c r="E92" s="81">
        <f>'Таблица  1'!E38</f>
        <v>899270</v>
      </c>
      <c r="H92" s="89">
        <f>C99+C116+C133+C151</f>
        <v>38445754</v>
      </c>
      <c r="I92" s="89">
        <f>D99+D116+D133+D151</f>
        <v>39505833</v>
      </c>
      <c r="J92" s="89">
        <f>E99+E116+E133+E151</f>
        <v>40492468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742205</v>
      </c>
      <c r="D94" s="81">
        <f>'Таблица  1'!D40</f>
        <v>744775</v>
      </c>
      <c r="E94" s="81">
        <f>'Таблица  1'!E40</f>
        <v>747690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218798</v>
      </c>
      <c r="D96" s="81">
        <f>'Таблица  1'!D46</f>
        <v>218798</v>
      </c>
      <c r="E96" s="81">
        <f>'Таблица  1'!E46</f>
        <v>218798</v>
      </c>
    </row>
    <row r="97" spans="2:5" ht="33.75" thickBot="1">
      <c r="B97" s="33" t="s">
        <v>469</v>
      </c>
      <c r="C97" s="81">
        <f>'Таблица  1'!C41</f>
        <v>1440</v>
      </c>
      <c r="D97" s="81">
        <f>'Таблица  1'!D41</f>
        <v>1440</v>
      </c>
      <c r="E97" s="81">
        <f>'Таблица  1'!E41</f>
        <v>1440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37554866</v>
      </c>
      <c r="D99" s="116">
        <f>'Таблица  1'!D51</f>
        <v>38645088</v>
      </c>
      <c r="E99" s="116">
        <f>'Таблица  1'!E51</f>
        <v>39631508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34036430</v>
      </c>
      <c r="D101" s="81">
        <f>'Таблица  1'!D52</f>
        <v>35056990</v>
      </c>
      <c r="E101" s="81">
        <f>'Таблица  1'!E52</f>
        <v>35906590</v>
      </c>
    </row>
    <row r="102" spans="2:5" ht="17.25" thickBot="1">
      <c r="B102" s="33" t="s">
        <v>470</v>
      </c>
      <c r="C102" s="81">
        <f>'Таблица  1'!C53</f>
        <v>23280</v>
      </c>
      <c r="D102" s="81">
        <f>'Таблица  1'!D53</f>
        <v>24440</v>
      </c>
      <c r="E102" s="81">
        <f>'Таблица  1'!E53</f>
        <v>25570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1754390</v>
      </c>
      <c r="D104" s="81">
        <f>'Таблица  1'!D55</f>
        <v>1849130</v>
      </c>
      <c r="E104" s="81">
        <f>'Таблица  1'!E55</f>
        <v>1941580</v>
      </c>
    </row>
    <row r="105" spans="2:5" ht="16.5">
      <c r="B105" s="74" t="s">
        <v>472</v>
      </c>
      <c r="C105" s="176">
        <f>'Таблица  1'!C57</f>
        <v>0</v>
      </c>
      <c r="D105" s="176">
        <f>'Таблица  1'!D57</f>
        <v>0</v>
      </c>
      <c r="E105" s="176">
        <f>'Таблица  1'!E57</f>
        <v>0</v>
      </c>
    </row>
    <row r="106" spans="2:5" ht="17.25" thickBot="1">
      <c r="B106" s="33" t="s">
        <v>396</v>
      </c>
      <c r="C106" s="177"/>
      <c r="D106" s="177"/>
      <c r="E106" s="177"/>
    </row>
    <row r="107" spans="2:5" ht="17.25" thickBot="1">
      <c r="B107" s="33" t="s">
        <v>473</v>
      </c>
      <c r="C107" s="81">
        <f>'Таблица  1'!C56</f>
        <v>346078</v>
      </c>
      <c r="D107" s="81">
        <f>'Таблица  1'!D56</f>
        <v>334790</v>
      </c>
      <c r="E107" s="81">
        <f>'Таблица  1'!E56</f>
        <v>351530</v>
      </c>
    </row>
    <row r="108" spans="2:5" ht="17.25" thickBot="1">
      <c r="B108" s="33" t="s">
        <v>474</v>
      </c>
      <c r="C108" s="81">
        <f>'Таблица  1'!C63</f>
        <v>262520</v>
      </c>
      <c r="D108" s="81">
        <f>'Таблица  1'!D63</f>
        <v>245000</v>
      </c>
      <c r="E108" s="81">
        <f>'Таблица  1'!E63</f>
        <v>245000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860470</v>
      </c>
      <c r="D110" s="81">
        <f>'Таблица  1'!D58</f>
        <v>860470</v>
      </c>
      <c r="E110" s="81">
        <f>'Таблица  1'!E58</f>
        <v>884270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51460</v>
      </c>
      <c r="D112" s="81">
        <f>'Таблица  1'!D60</f>
        <v>54030</v>
      </c>
      <c r="E112" s="81">
        <f>'Таблица  1'!E60</f>
        <v>56730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218798</v>
      </c>
      <c r="D114" s="81">
        <f>'Таблица  1'!D66</f>
        <v>218798</v>
      </c>
      <c r="E114" s="81">
        <f>'Таблица  1'!E66</f>
        <v>218798</v>
      </c>
    </row>
    <row r="115" spans="2:5" ht="33.75" thickBot="1">
      <c r="B115" s="33" t="s">
        <v>481</v>
      </c>
      <c r="C115" s="81">
        <f>'Таблица  1'!C61</f>
        <v>1440</v>
      </c>
      <c r="D115" s="81">
        <f>'Таблица  1'!D61</f>
        <v>1440</v>
      </c>
      <c r="E115" s="81">
        <f>'Таблица  1'!E61</f>
        <v>1440</v>
      </c>
    </row>
    <row r="116" spans="2:5" ht="18" thickBot="1">
      <c r="B116" s="114" t="s">
        <v>401</v>
      </c>
      <c r="C116" s="116">
        <f>'Таблица  1'!C71</f>
        <v>690888</v>
      </c>
      <c r="D116" s="116">
        <f>'Таблица  1'!D71</f>
        <v>660745</v>
      </c>
      <c r="E116" s="116">
        <f>'Таблица  1'!E71</f>
        <v>660960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20834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6">
        <f>'Таблица  1'!C77</f>
        <v>0</v>
      </c>
      <c r="D122" s="176">
        <f>'Таблица  1'!D77</f>
        <v>0</v>
      </c>
      <c r="E122" s="176">
        <f>'Таблица  1'!E77</f>
        <v>0</v>
      </c>
    </row>
    <row r="123" spans="2:5" ht="17.25" thickBot="1">
      <c r="B123" s="33" t="s">
        <v>396</v>
      </c>
      <c r="C123" s="177"/>
      <c r="D123" s="177"/>
      <c r="E123" s="177"/>
    </row>
    <row r="124" spans="2:5" ht="17.25" thickBot="1">
      <c r="B124" s="33" t="s">
        <v>473</v>
      </c>
      <c r="C124" s="81">
        <f>'Таблица  1'!C76</f>
        <v>9309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660745</v>
      </c>
      <c r="D129" s="81">
        <f>'Таблица  1'!D80</f>
        <v>660745</v>
      </c>
      <c r="E129" s="81">
        <f>'Таблица  1'!E80</f>
        <v>660960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9">
        <f>'Таблица  1'!C91</f>
        <v>200000</v>
      </c>
      <c r="D133" s="179">
        <f>'Таблица  1'!D91</f>
        <v>200000</v>
      </c>
      <c r="E133" s="179">
        <f>'Таблица  1'!E91</f>
        <v>200000</v>
      </c>
    </row>
    <row r="134" spans="2:5" ht="18" thickBot="1">
      <c r="B134" s="115" t="s">
        <v>426</v>
      </c>
      <c r="C134" s="180"/>
      <c r="D134" s="180"/>
      <c r="E134" s="180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10000</v>
      </c>
      <c r="D139" s="81">
        <f>'Таблица  1'!D95</f>
        <v>10000</v>
      </c>
      <c r="E139" s="81">
        <f>'Таблица  1'!E95</f>
        <v>10000</v>
      </c>
    </row>
    <row r="140" spans="2:5" ht="16.5">
      <c r="B140" s="74" t="s">
        <v>472</v>
      </c>
      <c r="C140" s="176">
        <f>'Таблица  1'!C97</f>
        <v>0</v>
      </c>
      <c r="D140" s="176">
        <f>'Таблица  1'!D97</f>
        <v>0</v>
      </c>
      <c r="E140" s="176">
        <f>'Таблица  1'!E97</f>
        <v>0</v>
      </c>
    </row>
    <row r="141" spans="2:5" ht="17.25" thickBot="1">
      <c r="B141" s="33" t="s">
        <v>396</v>
      </c>
      <c r="C141" s="177"/>
      <c r="D141" s="177"/>
      <c r="E141" s="177"/>
    </row>
    <row r="142" spans="2:5" ht="17.25" thickBot="1">
      <c r="B142" s="33" t="s">
        <v>473</v>
      </c>
      <c r="C142" s="81">
        <f>'Таблица  1'!C96</f>
        <v>25000</v>
      </c>
      <c r="D142" s="81">
        <f>'Таблица  1'!D96</f>
        <v>25000</v>
      </c>
      <c r="E142" s="81">
        <f>'Таблица  1'!E96</f>
        <v>25000</v>
      </c>
    </row>
    <row r="143" spans="2:5" ht="17.25" thickBot="1">
      <c r="B143" s="33" t="s">
        <v>474</v>
      </c>
      <c r="C143" s="81">
        <f>'Таблица  1'!C103</f>
        <v>120000</v>
      </c>
      <c r="D143" s="81">
        <f>'Таблица  1'!D103</f>
        <v>120000</v>
      </c>
      <c r="E143" s="81">
        <f>'Таблица  1'!E103</f>
        <v>120000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15000</v>
      </c>
      <c r="D145" s="81">
        <f>'Таблица  1'!D98</f>
        <v>15000</v>
      </c>
      <c r="E145" s="81">
        <f>'Таблица  1'!E98</f>
        <v>15000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30000</v>
      </c>
      <c r="D147" s="81">
        <f>'Таблица  1'!D100</f>
        <v>30000</v>
      </c>
      <c r="E147" s="81">
        <f>'Таблица  1'!E100</f>
        <v>30000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3" t="s">
        <v>454</v>
      </c>
      <c r="C151" s="173">
        <f>'Таблица  1'!C111</f>
        <v>0</v>
      </c>
      <c r="D151" s="173">
        <f>'Таблица  1'!D111</f>
        <v>0</v>
      </c>
      <c r="E151" s="173">
        <f>'Таблица  1'!E111</f>
        <v>0</v>
      </c>
    </row>
    <row r="152" spans="2:5" ht="12.75" customHeight="1">
      <c r="B152" s="184"/>
      <c r="C152" s="174"/>
      <c r="D152" s="174"/>
      <c r="E152" s="174"/>
    </row>
    <row r="153" spans="2:5" ht="3" customHeight="1" thickBot="1">
      <c r="B153" s="111"/>
      <c r="C153" s="175"/>
      <c r="D153" s="175"/>
      <c r="E153" s="175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6">
        <f>'Таблица  1'!C117</f>
        <v>0</v>
      </c>
      <c r="D159" s="176">
        <f>'Таблица  1'!D117</f>
        <v>0</v>
      </c>
      <c r="E159" s="176">
        <f>'Таблица  1'!E117</f>
        <v>0</v>
      </c>
    </row>
    <row r="160" spans="2:5" ht="17.25" thickBot="1">
      <c r="B160" s="33" t="s">
        <v>396</v>
      </c>
      <c r="C160" s="177"/>
      <c r="D160" s="177"/>
      <c r="E160" s="177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533</v>
      </c>
      <c r="C173" s="37" t="s">
        <v>561</v>
      </c>
    </row>
    <row r="174" spans="2:3" ht="13.5" customHeight="1">
      <c r="B174" s="38" t="s">
        <v>404</v>
      </c>
      <c r="C174" s="37"/>
    </row>
    <row r="175" spans="2:3" ht="15">
      <c r="B175" s="39" t="s">
        <v>560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562</v>
      </c>
    </row>
    <row r="179" spans="2:3" ht="15">
      <c r="B179" s="38" t="s">
        <v>404</v>
      </c>
      <c r="C179" s="37"/>
    </row>
    <row r="180" spans="2:3" ht="12.75">
      <c r="B180" s="39" t="s">
        <v>560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П.Е.Ерошин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7" t="s">
        <v>347</v>
      </c>
      <c r="C9" s="137"/>
      <c r="D9" s="137"/>
      <c r="E9" s="137"/>
    </row>
    <row r="10" spans="1:5" ht="16.5">
      <c r="A10" s="40"/>
      <c r="B10" s="137" t="s">
        <v>455</v>
      </c>
      <c r="C10" s="137"/>
      <c r="D10" s="137"/>
      <c r="E10" s="137"/>
    </row>
    <row r="11" spans="1:3" ht="16.5">
      <c r="A11" s="40"/>
      <c r="B11" s="137"/>
      <c r="C11" s="196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7"/>
      <c r="D15" s="158"/>
      <c r="E15" s="159"/>
    </row>
    <row r="16" spans="2:5" ht="33.75" customHeight="1" thickBot="1">
      <c r="B16" s="33" t="s">
        <v>350</v>
      </c>
      <c r="C16" s="157" t="s">
        <v>351</v>
      </c>
      <c r="D16" s="158"/>
      <c r="E16" s="159"/>
    </row>
    <row r="17" spans="2:5" ht="37.5" customHeight="1" thickBot="1">
      <c r="B17" s="33" t="s">
        <v>352</v>
      </c>
      <c r="C17" s="157"/>
      <c r="D17" s="158"/>
      <c r="E17" s="159"/>
    </row>
    <row r="18" spans="2:5" ht="17.25" customHeight="1" thickBot="1">
      <c r="B18" s="33" t="s">
        <v>353</v>
      </c>
      <c r="C18" s="157" t="s">
        <v>354</v>
      </c>
      <c r="D18" s="158"/>
      <c r="E18" s="159"/>
    </row>
    <row r="19" spans="2:5" ht="17.25" thickBot="1">
      <c r="B19" s="33" t="s">
        <v>355</v>
      </c>
      <c r="C19" s="157" t="s">
        <v>356</v>
      </c>
      <c r="D19" s="158"/>
      <c r="E19" s="159"/>
    </row>
    <row r="20" spans="2:5" ht="33.75" thickBot="1">
      <c r="B20" s="33" t="s">
        <v>357</v>
      </c>
      <c r="C20" s="157" t="s">
        <v>358</v>
      </c>
      <c r="D20" s="158"/>
      <c r="E20" s="159"/>
    </row>
    <row r="21" spans="2:5" ht="33.75" customHeight="1" thickBot="1">
      <c r="B21" s="33" t="s">
        <v>359</v>
      </c>
      <c r="C21" s="157" t="s">
        <v>456</v>
      </c>
      <c r="D21" s="158"/>
      <c r="E21" s="159"/>
    </row>
    <row r="22" spans="2:3" ht="16.5">
      <c r="B22" s="148"/>
      <c r="C22" s="149"/>
    </row>
    <row r="23" spans="2:5" ht="16.5">
      <c r="B23" s="192" t="s">
        <v>360</v>
      </c>
      <c r="C23" s="192"/>
      <c r="D23" s="192"/>
      <c r="E23" s="192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7"/>
      <c r="D25" s="158"/>
      <c r="E25" s="159"/>
    </row>
    <row r="26" spans="2:5" ht="16.5" customHeight="1">
      <c r="B26" s="127" t="s">
        <v>362</v>
      </c>
      <c r="C26" s="197"/>
      <c r="D26" s="198"/>
      <c r="E26" s="199"/>
    </row>
    <row r="27" spans="2:5" ht="16.5">
      <c r="B27" s="156"/>
      <c r="C27" s="200"/>
      <c r="D27" s="201"/>
      <c r="E27" s="202"/>
    </row>
    <row r="28" spans="2:5" ht="16.5">
      <c r="B28" s="156"/>
      <c r="C28" s="200"/>
      <c r="D28" s="201"/>
      <c r="E28" s="202"/>
    </row>
    <row r="29" spans="2:5" ht="16.5">
      <c r="B29" s="156"/>
      <c r="C29" s="200"/>
      <c r="D29" s="201"/>
      <c r="E29" s="202"/>
    </row>
    <row r="30" spans="2:5" ht="16.5">
      <c r="B30" s="156"/>
      <c r="C30" s="200"/>
      <c r="D30" s="201"/>
      <c r="E30" s="202"/>
    </row>
    <row r="31" spans="2:5" ht="17.25" thickBot="1">
      <c r="B31" s="128"/>
      <c r="C31" s="203"/>
      <c r="D31" s="204"/>
      <c r="E31" s="205"/>
    </row>
    <row r="32" spans="2:5" ht="20.25" customHeight="1">
      <c r="B32" s="127" t="s">
        <v>363</v>
      </c>
      <c r="C32" s="150">
        <v>0</v>
      </c>
      <c r="D32" s="151"/>
      <c r="E32" s="152"/>
    </row>
    <row r="33" spans="2:5" ht="30.75" customHeight="1" thickBot="1">
      <c r="B33" s="128"/>
      <c r="C33" s="153"/>
      <c r="D33" s="154"/>
      <c r="E33" s="155"/>
    </row>
    <row r="34" spans="2:5" ht="12.75" customHeight="1">
      <c r="B34" s="127" t="s">
        <v>364</v>
      </c>
      <c r="C34" s="150">
        <v>0</v>
      </c>
      <c r="D34" s="151"/>
      <c r="E34" s="152"/>
    </row>
    <row r="35" spans="2:5" ht="39.75" customHeight="1" thickBot="1">
      <c r="B35" s="128"/>
      <c r="C35" s="153"/>
      <c r="D35" s="154"/>
      <c r="E35" s="155"/>
    </row>
    <row r="36" spans="2:5" ht="12.75" customHeight="1">
      <c r="B36" s="127" t="s">
        <v>365</v>
      </c>
      <c r="C36" s="206">
        <v>0</v>
      </c>
      <c r="D36" s="207"/>
      <c r="E36" s="208"/>
    </row>
    <row r="37" spans="2:5" ht="12.75" customHeight="1">
      <c r="B37" s="156"/>
      <c r="C37" s="209"/>
      <c r="D37" s="210"/>
      <c r="E37" s="211"/>
    </row>
    <row r="38" spans="2:5" ht="28.5" customHeight="1" thickBot="1">
      <c r="B38" s="128"/>
      <c r="C38" s="212"/>
      <c r="D38" s="213"/>
      <c r="E38" s="214"/>
    </row>
    <row r="39" spans="2:5" ht="12.75" customHeight="1">
      <c r="B39" s="135" t="s">
        <v>366</v>
      </c>
      <c r="C39" s="150">
        <v>0</v>
      </c>
      <c r="D39" s="151"/>
      <c r="E39" s="152"/>
    </row>
    <row r="40" spans="2:5" ht="39" customHeight="1" thickBot="1">
      <c r="B40" s="136"/>
      <c r="C40" s="153"/>
      <c r="D40" s="154"/>
      <c r="E40" s="155"/>
    </row>
    <row r="41" spans="2:5" ht="12.75" customHeight="1">
      <c r="B41" s="127" t="s">
        <v>367</v>
      </c>
      <c r="C41" s="150">
        <v>0</v>
      </c>
      <c r="D41" s="151"/>
      <c r="E41" s="152"/>
    </row>
    <row r="42" spans="2:5" ht="39" customHeight="1" thickBot="1">
      <c r="B42" s="128"/>
      <c r="C42" s="153"/>
      <c r="D42" s="154"/>
      <c r="E42" s="155"/>
    </row>
    <row r="43" spans="2:5" ht="12.75" customHeight="1">
      <c r="B43" s="127" t="s">
        <v>368</v>
      </c>
      <c r="C43" s="150">
        <v>0</v>
      </c>
      <c r="D43" s="151"/>
      <c r="E43" s="152"/>
    </row>
    <row r="44" spans="2:5" ht="24" customHeight="1" thickBot="1">
      <c r="B44" s="128"/>
      <c r="C44" s="153"/>
      <c r="D44" s="154"/>
      <c r="E44" s="155"/>
    </row>
    <row r="45" spans="2:3" ht="16.5">
      <c r="B45" s="30"/>
      <c r="C45" s="28"/>
    </row>
    <row r="46" spans="2:5" ht="16.5">
      <c r="B46" s="192" t="s">
        <v>369</v>
      </c>
      <c r="C46" s="192"/>
      <c r="D46" s="192"/>
      <c r="E46" s="192"/>
    </row>
    <row r="47" spans="2:3" ht="17.25" thickBot="1">
      <c r="B47" s="30"/>
      <c r="C47" s="28"/>
    </row>
    <row r="48" spans="2:5" ht="17.25" customHeight="1">
      <c r="B48" s="127" t="s">
        <v>370</v>
      </c>
      <c r="C48" s="150" t="s">
        <v>482</v>
      </c>
      <c r="D48" s="151"/>
      <c r="E48" s="152"/>
    </row>
    <row r="49" spans="2:5" ht="13.5" customHeight="1" thickBot="1">
      <c r="B49" s="128"/>
      <c r="C49" s="153"/>
      <c r="D49" s="154"/>
      <c r="E49" s="155"/>
    </row>
    <row r="50" spans="2:5" ht="17.25" thickBot="1">
      <c r="B50" s="33" t="s">
        <v>371</v>
      </c>
      <c r="C50" s="160">
        <f>'Таблица  1'!C5</f>
        <v>8188218.26</v>
      </c>
      <c r="D50" s="161"/>
      <c r="E50" s="162"/>
    </row>
    <row r="51" spans="2:5" ht="17.25" thickBot="1">
      <c r="B51" s="33" t="s">
        <v>372</v>
      </c>
      <c r="C51" s="160"/>
      <c r="D51" s="161"/>
      <c r="E51" s="162"/>
    </row>
    <row r="52" spans="2:5" ht="33.75" thickBot="1">
      <c r="B52" s="33" t="s">
        <v>373</v>
      </c>
      <c r="C52" s="160">
        <f>'Таблица  1'!C7</f>
        <v>12923347.11</v>
      </c>
      <c r="D52" s="161"/>
      <c r="E52" s="162"/>
    </row>
    <row r="53" spans="2:5" ht="17.25" thickBot="1">
      <c r="B53" s="33" t="s">
        <v>374</v>
      </c>
      <c r="C53" s="160"/>
      <c r="D53" s="161"/>
      <c r="E53" s="162"/>
    </row>
    <row r="54" spans="2:5" ht="17.25" thickBot="1">
      <c r="B54" s="33" t="s">
        <v>375</v>
      </c>
      <c r="C54" s="160">
        <f>'Таблица  1'!C8</f>
        <v>7391667.46</v>
      </c>
      <c r="D54" s="161"/>
      <c r="E54" s="162"/>
    </row>
    <row r="55" spans="2:5" ht="33.75" thickBot="1">
      <c r="B55" s="33" t="s">
        <v>376</v>
      </c>
      <c r="C55" s="160">
        <f>'Таблица  1'!C9</f>
        <v>4377230.34</v>
      </c>
      <c r="D55" s="161"/>
      <c r="E55" s="162"/>
    </row>
    <row r="56" spans="2:5" ht="17.25" thickBot="1">
      <c r="B56" s="33" t="s">
        <v>374</v>
      </c>
      <c r="C56" s="160"/>
      <c r="D56" s="161"/>
      <c r="E56" s="162"/>
    </row>
    <row r="57" spans="2:5" ht="33.75" thickBot="1">
      <c r="B57" s="33" t="s">
        <v>377</v>
      </c>
      <c r="C57" s="160">
        <f>'Таблица  1'!C10</f>
        <v>149891.41</v>
      </c>
      <c r="D57" s="161"/>
      <c r="E57" s="162"/>
    </row>
    <row r="58" spans="2:5" ht="17.25" thickBot="1">
      <c r="B58" s="33" t="s">
        <v>378</v>
      </c>
      <c r="C58" s="160">
        <f>'Таблица  1'!C11</f>
        <v>57606.72</v>
      </c>
      <c r="D58" s="161"/>
      <c r="E58" s="162"/>
    </row>
    <row r="59" spans="2:5" ht="17.25" thickBot="1">
      <c r="B59" s="33" t="s">
        <v>372</v>
      </c>
      <c r="C59" s="160"/>
      <c r="D59" s="161"/>
      <c r="E59" s="162"/>
    </row>
    <row r="60" spans="2:5" ht="17.25" thickBot="1">
      <c r="B60" s="33" t="s">
        <v>379</v>
      </c>
      <c r="C60" s="160">
        <f>'Таблица  1'!C13</f>
        <v>6183.04</v>
      </c>
      <c r="D60" s="161"/>
      <c r="E60" s="162"/>
    </row>
    <row r="61" spans="2:5" ht="17.25" thickBot="1">
      <c r="B61" s="33" t="s">
        <v>380</v>
      </c>
      <c r="C61" s="160">
        <f>'Таблица  1'!C14</f>
        <v>49409.24</v>
      </c>
      <c r="D61" s="161"/>
      <c r="E61" s="162"/>
    </row>
    <row r="62" spans="2:5" ht="17.25" thickBot="1">
      <c r="B62" s="33" t="s">
        <v>381</v>
      </c>
      <c r="C62" s="160">
        <f>'Таблица  1'!C15</f>
        <v>-964.91</v>
      </c>
      <c r="D62" s="161"/>
      <c r="E62" s="162"/>
    </row>
    <row r="63" spans="2:5" ht="17.25" thickBot="1">
      <c r="B63" s="33" t="s">
        <v>372</v>
      </c>
      <c r="C63" s="160"/>
      <c r="D63" s="161"/>
      <c r="E63" s="162"/>
    </row>
    <row r="64" spans="2:5" ht="17.25" thickBot="1">
      <c r="B64" s="33" t="s">
        <v>382</v>
      </c>
      <c r="C64" s="160">
        <f>'Таблица  1'!C17</f>
        <v>0</v>
      </c>
      <c r="D64" s="161"/>
      <c r="E64" s="162"/>
    </row>
    <row r="65" spans="2:3" ht="16.5">
      <c r="B65" s="30"/>
      <c r="C65" s="28"/>
    </row>
    <row r="66" spans="2:5" ht="16.5">
      <c r="B66" s="192" t="s">
        <v>383</v>
      </c>
      <c r="C66" s="192"/>
      <c r="D66" s="192"/>
      <c r="E66" s="192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89" t="s">
        <v>482</v>
      </c>
      <c r="D68" s="190"/>
      <c r="E68" s="191"/>
    </row>
    <row r="69" spans="2:5" ht="15" customHeight="1" thickBot="1">
      <c r="B69" s="172"/>
      <c r="C69" s="181" t="s">
        <v>483</v>
      </c>
      <c r="D69" s="187" t="s">
        <v>484</v>
      </c>
      <c r="E69" s="188"/>
    </row>
    <row r="70" spans="2:5" ht="18.75" customHeight="1" thickBot="1">
      <c r="B70" s="136"/>
      <c r="C70" s="182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38445754</v>
      </c>
      <c r="D72" s="81">
        <f>'Таблица  1'!D20</f>
        <v>39505833</v>
      </c>
      <c r="E72" s="81">
        <f>'Таблица  1'!E20</f>
        <v>40492468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37554866</v>
      </c>
      <c r="D74" s="81">
        <f>'Таблица  1'!D21</f>
        <v>38645088</v>
      </c>
      <c r="E74" s="81">
        <f>'Таблица  1'!E21</f>
        <v>39631508</v>
      </c>
    </row>
    <row r="75" spans="2:5" ht="17.25" thickBot="1">
      <c r="B75" s="33" t="s">
        <v>388</v>
      </c>
      <c r="C75" s="81">
        <f>'Таблица  1'!C22</f>
        <v>690888</v>
      </c>
      <c r="D75" s="81">
        <f>'Таблица  1'!D22</f>
        <v>660745</v>
      </c>
      <c r="E75" s="81">
        <f>'Таблица  1'!E22</f>
        <v>660960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6">
        <f>'Таблица  1'!C25</f>
        <v>200000</v>
      </c>
      <c r="D77" s="176">
        <f>'Таблица  1'!D25</f>
        <v>200000</v>
      </c>
      <c r="E77" s="176">
        <f>'Таблица  1'!E25</f>
        <v>200000</v>
      </c>
    </row>
    <row r="78" spans="2:5" ht="33">
      <c r="B78" s="74" t="s">
        <v>391</v>
      </c>
      <c r="C78" s="185"/>
      <c r="D78" s="185"/>
      <c r="E78" s="185"/>
    </row>
    <row r="79" spans="2:5" ht="17.25" thickBot="1">
      <c r="B79" s="33" t="s">
        <v>392</v>
      </c>
      <c r="C79" s="186"/>
      <c r="D79" s="186"/>
      <c r="E79" s="186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38445754</v>
      </c>
      <c r="D81" s="81">
        <f>'Таблица  1'!D30</f>
        <v>39505833</v>
      </c>
      <c r="E81" s="81">
        <f>'Таблица  1'!E30</f>
        <v>40492468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34036430</v>
      </c>
      <c r="D83" s="81">
        <f>'Таблица  1'!D32</f>
        <v>35056990</v>
      </c>
      <c r="E83" s="81">
        <f>'Таблица  1'!E32</f>
        <v>35906590</v>
      </c>
    </row>
    <row r="84" spans="2:5" ht="17.25" thickBot="1">
      <c r="B84" s="33" t="s">
        <v>457</v>
      </c>
      <c r="C84" s="81">
        <f>'Таблица  1'!C33</f>
        <v>44114</v>
      </c>
      <c r="D84" s="81">
        <f>'Таблица  1'!D33</f>
        <v>24440</v>
      </c>
      <c r="E84" s="81">
        <f>'Таблица  1'!E33</f>
        <v>25570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1764390</v>
      </c>
      <c r="D86" s="81">
        <f>'Таблица  1'!D35</f>
        <v>1859130</v>
      </c>
      <c r="E86" s="81">
        <f>'Таблица  1'!E35</f>
        <v>1951580</v>
      </c>
    </row>
    <row r="87" spans="2:5" ht="16.5">
      <c r="B87" s="74" t="s">
        <v>460</v>
      </c>
      <c r="C87" s="176">
        <f>'Таблица  1'!C37</f>
        <v>0</v>
      </c>
      <c r="D87" s="176">
        <f>'Таблица  1'!D37</f>
        <v>0</v>
      </c>
      <c r="E87" s="176">
        <f>'Таблица  1'!E37</f>
        <v>0</v>
      </c>
    </row>
    <row r="88" spans="2:5" ht="17.25" thickBot="1">
      <c r="B88" s="33" t="s">
        <v>396</v>
      </c>
      <c r="C88" s="177"/>
      <c r="D88" s="177"/>
      <c r="E88" s="177"/>
    </row>
    <row r="89" spans="2:5" ht="17.25" thickBot="1">
      <c r="B89" s="33" t="s">
        <v>461</v>
      </c>
      <c r="C89" s="81">
        <f>'Таблица  1'!C36</f>
        <v>380387</v>
      </c>
      <c r="D89" s="81">
        <f>'Таблица  1'!D36</f>
        <v>359790</v>
      </c>
      <c r="E89" s="81">
        <f>'Таблица  1'!E36</f>
        <v>376530</v>
      </c>
    </row>
    <row r="90" spans="2:5" ht="17.25" thickBot="1">
      <c r="B90" s="33" t="s">
        <v>462</v>
      </c>
      <c r="C90" s="81">
        <f>'Таблица  1'!C43</f>
        <v>382520</v>
      </c>
      <c r="D90" s="81">
        <f>'Таблица  1'!D43</f>
        <v>365000</v>
      </c>
      <c r="E90" s="81">
        <f>'Таблица  1'!E43</f>
        <v>365000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875470</v>
      </c>
      <c r="D92" s="81">
        <f>'Таблица  1'!D38</f>
        <v>875470</v>
      </c>
      <c r="E92" s="81">
        <f>'Таблица  1'!E38</f>
        <v>899270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742205</v>
      </c>
      <c r="D94" s="81">
        <f>'Таблица  1'!D40</f>
        <v>744775</v>
      </c>
      <c r="E94" s="81">
        <f>'Таблица  1'!E40</f>
        <v>747690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218798</v>
      </c>
      <c r="D96" s="81">
        <f>'Таблица  1'!D46</f>
        <v>218798</v>
      </c>
      <c r="E96" s="81">
        <f>'Таблица  1'!E46</f>
        <v>218798</v>
      </c>
    </row>
    <row r="97" spans="2:5" ht="33.75" thickBot="1">
      <c r="B97" s="33" t="s">
        <v>469</v>
      </c>
      <c r="C97" s="81">
        <f>'Таблица  1'!C41</f>
        <v>1440</v>
      </c>
      <c r="D97" s="81">
        <f>'Таблица  1'!D41</f>
        <v>1440</v>
      </c>
      <c r="E97" s="81">
        <f>'Таблица  1'!E41</f>
        <v>1440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2015-02-06T02:23:13Z</cp:lastPrinted>
  <dcterms:created xsi:type="dcterms:W3CDTF">2007-11-01T06:06:06Z</dcterms:created>
  <dcterms:modified xsi:type="dcterms:W3CDTF">2015-02-23T23:13:51Z</dcterms:modified>
  <cp:category/>
  <cp:version/>
  <cp:contentType/>
  <cp:contentStatus/>
</cp:coreProperties>
</file>