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<sst xmlns="http://schemas.openxmlformats.org/spreadsheetml/2006/main" count="1767" uniqueCount="559">
  <si>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</si>
  <si>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</si>
  <si>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</si>
  <si>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</si>
  <si>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</si>
  <si>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</si>
  <si>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</si>
  <si>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</si>
  <si>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</si>
  <si>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</si>
  <si>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</si>
  <si>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</si>
  <si>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</si>
  <si>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</si>
  <si>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</si>
  <si>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</si>
  <si>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</si>
  <si>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</si>
  <si>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</si>
  <si>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</si>
  <si>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</si>
  <si>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</si>
  <si>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</si>
  <si>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</si>
  <si>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</si>
  <si>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</si>
  <si>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</si>
  <si>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</si>
  <si>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</si>
  <si>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</si>
  <si>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</si>
  <si>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</si>
  <si>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</si>
  <si>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</si>
  <si>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</si>
  <si>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</si>
  <si>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</si>
  <si>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</si>
  <si>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</si>
  <si>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</si>
  <si>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</si>
  <si>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</si>
  <si>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</si>
  <si>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</si>
  <si>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</si>
  <si>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</si>
  <si>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</si>
  <si>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</si>
  <si>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</si>
  <si>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</si>
  <si>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</si>
  <si>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</si>
  <si>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</si>
  <si>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</si>
  <si>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</si>
  <si>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</si>
  <si>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</si>
  <si>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</si>
  <si>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</si>
  <si>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</si>
  <si>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</si>
  <si>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</si>
  <si>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</si>
  <si>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</si>
  <si>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</si>
  <si>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</si>
  <si>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</si>
  <si>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</si>
  <si>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</si>
  <si>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</si>
  <si>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</si>
  <si>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</si>
  <si>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</si>
  <si>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</si>
  <si>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</si>
  <si>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</si>
  <si>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</si>
  <si>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</si>
  <si>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</si>
  <si>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</si>
  <si>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</si>
  <si>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</si>
  <si>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</si>
  <si>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</si>
  <si>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</si>
  <si>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</si>
  <si>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</si>
  <si>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</si>
  <si>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</si>
  <si>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</si>
  <si>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</si>
  <si>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</si>
  <si>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</si>
  <si>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</si>
  <si>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</si>
  <si>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</si>
  <si>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</si>
  <si>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</si>
  <si>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</si>
  <si>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</si>
  <si>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</si>
  <si>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</si>
  <si>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</si>
  <si>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</si>
  <si>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</si>
  <si>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</si>
  <si>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</si>
  <si>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</si>
  <si>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</si>
  <si>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</si>
  <si>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</si>
  <si>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</si>
  <si>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</si>
  <si>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</si>
  <si>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</si>
  <si>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</si>
  <si>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</si>
  <si>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</si>
  <si>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</si>
  <si>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</si>
  <si>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</si>
  <si>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</si>
  <si>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</si>
  <si>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</si>
  <si>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</si>
  <si>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</si>
  <si>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</si>
  <si>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</si>
  <si>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</si>
  <si>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</si>
  <si>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</si>
  <si>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</si>
  <si>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</si>
  <si>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</si>
  <si>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</si>
  <si>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</si>
  <si>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</si>
  <si>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</si>
  <si>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</si>
  <si>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</si>
  <si>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</si>
  <si>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</si>
  <si>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</si>
  <si>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</si>
  <si>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</si>
  <si>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</si>
  <si>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</si>
  <si>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</si>
  <si>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</si>
  <si>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</si>
  <si>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</si>
  <si>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</si>
  <si>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</si>
  <si>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</si>
  <si>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</si>
  <si>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</si>
  <si>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</si>
  <si>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</si>
  <si>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</si>
  <si>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</si>
  <si>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</si>
  <si>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</si>
  <si>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</si>
  <si>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</si>
  <si>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</si>
  <si>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</si>
  <si>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</si>
  <si>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</si>
  <si>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</si>
  <si>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</si>
  <si>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</si>
  <si>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</si>
  <si>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</si>
  <si>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</si>
  <si>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</si>
  <si>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</si>
  <si>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</si>
  <si>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</si>
  <si>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</si>
  <si>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</si>
  <si>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</si>
  <si>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</si>
  <si>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</si>
  <si>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</si>
  <si>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</si>
  <si>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</si>
  <si>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</si>
  <si>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</si>
  <si>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</si>
  <si>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</si>
  <si>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</si>
  <si>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</si>
  <si>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</si>
  <si>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</si>
  <si>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</si>
  <si>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</si>
  <si>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</si>
  <si>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</si>
  <si>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</si>
  <si>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</si>
  <si>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</si>
  <si>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</si>
  <si>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</si>
  <si>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</si>
  <si>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</si>
  <si>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</si>
  <si>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</si>
  <si>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</si>
  <si>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</si>
  <si>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</si>
  <si>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</si>
  <si>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</si>
  <si>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</si>
  <si>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</si>
  <si>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</si>
  <si>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</si>
  <si>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</si>
  <si>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</si>
  <si>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</si>
  <si>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</si>
  <si>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</si>
  <si>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</si>
  <si>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</si>
  <si>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</si>
  <si>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</si>
  <si>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</si>
  <si>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</si>
  <si>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</si>
  <si>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</si>
  <si>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</si>
  <si>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</si>
  <si>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</si>
  <si>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</si>
  <si>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</si>
  <si>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</si>
  <si>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</si>
  <si>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</si>
  <si>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</si>
  <si>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</si>
  <si>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</si>
  <si>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</si>
  <si>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</si>
  <si>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</si>
  <si>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</si>
  <si>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</si>
  <si>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</si>
  <si>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</si>
  <si>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</si>
  <si>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</si>
  <si>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</si>
  <si>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</si>
  <si>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</si>
  <si>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</si>
  <si>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</si>
  <si>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</si>
  <si>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</si>
  <si>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</si>
  <si>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</si>
  <si>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</si>
  <si>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</si>
  <si>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</si>
  <si>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</si>
  <si>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</si>
  <si>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</si>
  <si>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</si>
  <si>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</si>
  <si>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</si>
  <si>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</si>
  <si>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</si>
  <si>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</si>
  <si>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</si>
  <si>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</si>
  <si>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</si>
  <si>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</si>
  <si>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</si>
  <si>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</si>
  <si>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</si>
  <si>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</si>
  <si>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</si>
  <si>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</si>
  <si>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</si>
  <si>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</si>
  <si>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</si>
  <si>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</si>
  <si>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</si>
  <si>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</si>
  <si>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</si>
  <si>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</si>
  <si>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</si>
  <si>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</si>
  <si>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</si>
  <si>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</si>
  <si>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</si>
  <si>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</si>
  <si>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</si>
  <si>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</si>
  <si>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</si>
  <si>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</si>
  <si>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</si>
  <si>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</si>
  <si>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</si>
  <si>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</si>
  <si>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</si>
  <si>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</si>
  <si>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</si>
  <si>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</si>
  <si>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</si>
  <si>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</si>
  <si>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</si>
  <si>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</si>
  <si>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</si>
  <si>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</si>
  <si>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</si>
  <si>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</si>
  <si>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</si>
  <si>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</si>
  <si>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</si>
  <si>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</si>
  <si>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</si>
  <si>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</si>
  <si>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</si>
  <si>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</si>
  <si>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</si>
  <si>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</si>
  <si>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</si>
  <si>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</si>
  <si>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</si>
  <si>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</si>
  <si>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</si>
  <si>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</si>
  <si>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</si>
  <si>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</si>
  <si>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</si>
  <si>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</si>
  <si>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</si>
  <si>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</si>
  <si>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</si>
  <si>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</si>
  <si>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</si>
  <si>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</si>
  <si>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</si>
  <si>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</si>
  <si>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</si>
  <si>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</si>
  <si>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</si>
  <si>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</si>
  <si>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</si>
  <si>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</si>
  <si>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</si>
  <si>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</si>
  <si>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</si>
  <si>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</si>
  <si>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</si>
  <si>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</si>
  <si>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</si>
  <si>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</si>
  <si>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</si>
  <si>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</si>
  <si>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</si>
  <si>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</si>
  <si>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</si>
  <si>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</si>
  <si>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</si>
  <si>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</si>
  <si>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</si>
  <si>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</si>
  <si>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</si>
  <si>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</si>
  <si>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</si>
  <si>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</si>
  <si>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</si>
  <si>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</si>
  <si>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</si>
  <si>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</si>
  <si>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</si>
  <si>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</si>
  <si>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</si>
  <si>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</si>
  <si>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</si>
  <si>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</si>
  <si>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</si>
  <si>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</si>
  <si>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</si>
  <si>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</si>
  <si>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</si>
  <si>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</si>
  <si>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</si>
  <si>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</si>
  <si>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</si>
  <si>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</si>
  <si>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</si>
  <si>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</si>
  <si>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</si>
  <si>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</si>
  <si>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</si>
  <si>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</si>
  <si>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</si>
  <si>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</si>
  <si>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</si>
  <si>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</si>
  <si>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</si>
  <si>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</si>
  <si>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</si>
  <si>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</si>
  <si>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</si>
  <si>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</si>
  <si>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</si>
  <si>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</si>
  <si>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</si>
  <si>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</si>
  <si>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</si>
  <si>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</si>
  <si>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</si>
  <si>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</si>
  <si>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</si>
  <si>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</si>
  <si>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</si>
  <si>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</si>
  <si>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</si>
  <si>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</si>
  <si>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</si>
  <si>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</si>
  <si>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</si>
  <si>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</si>
  <si>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</si>
  <si>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</si>
  <si>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</si>
  <si>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</si>
  <si>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</si>
  <si>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</si>
  <si>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</si>
  <si>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</si>
  <si>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</si>
  <si>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</si>
  <si>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</si>
  <si>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</si>
  <si>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</si>
  <si>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</si>
  <si>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</si>
  <si>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</si>
  <si>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</si>
  <si>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</si>
  <si>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</si>
  <si>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</si>
  <si>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</si>
  <si>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</si>
  <si>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</si>
  <si>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</si>
  <si>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</si>
  <si>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</si>
  <si>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</si>
  <si>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</si>
  <si>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</si>
  <si>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</si>
  <si>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</si>
  <si>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</si>
  <si>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</si>
  <si>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</si>
  <si>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</si>
  <si>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</si>
  <si>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</si>
  <si>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</si>
  <si>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</si>
  <si>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</si>
  <si>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</si>
  <si>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</si>
  <si>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</si>
  <si>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</si>
  <si>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</si>
  <si>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</si>
  <si>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</si>
  <si>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</si>
  <si>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</si>
  <si>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</si>
  <si>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</si>
  <si>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</si>
  <si>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</si>
  <si>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</si>
  <si>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</si>
  <si>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</si>
  <si>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</si>
  <si>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</si>
  <si>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</si>
  <si>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</si>
  <si>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</si>
  <si>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</si>
  <si>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</si>
  <si>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</si>
  <si>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</si>
  <si>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</si>
  <si>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</si>
  <si>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</si>
  <si>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</si>
  <si>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</si>
  <si>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</si>
  <si>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</si>
  <si>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</si>
  <si>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</si>
  <si>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</si>
  <si>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</si>
  <si>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</si>
  <si>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</si>
  <si>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</si>
  <si>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</si>
  <si>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</si>
  <si>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</si>
  <si>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</si>
  <si>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</si>
  <si>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</si>
  <si>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</si>
  <si>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</si>
  <si>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</si>
  <si>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</si>
  <si>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</si>
  <si>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</si>
  <si>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</si>
  <si>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</si>
  <si>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</si>
  <si>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</si>
  <si>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</si>
  <si>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</si>
  <si>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</si>
  <si>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</si>
  <si>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</si>
  <si>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</si>
  <si>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</si>
  <si>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</si>
  <si>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</si>
  <si>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</si>
  <si>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</si>
  <si>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</si>
  <si>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</si>
  <si>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</si>
  <si>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</si>
  <si>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</si>
  <si>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</si>
  <si>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</si>
  <si>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</si>
  <si>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</si>
  <si>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</si>
  <si>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</si>
  <si>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</si>
  <si>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</si>
  <si>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</si>
  <si>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</si>
  <si>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</si>
  <si>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</si>
  <si>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_________  Е.А.Князькова</t>
  </si>
  <si>
    <t>Муниципальное бюджетное общеобразовательное учреждение  "Средняя общеобразовательная школа с.Алексей-Никольского" Уссурийского городского округа</t>
  </si>
  <si>
    <t>692545, Приморский край, г.Уссурийск, с.Алексей-Никольское, ул.Советов, 31</t>
  </si>
  <si>
    <t>2511038897/251101001</t>
  </si>
  <si>
    <t>Реализация общеобразовательных программ начального общего, основного общего и среднего (полного) общего образования, а так же общеобразовательной программы дошкольного образования. Цели: -формирование общей культуры личности обучающихся на основе усвоения обязательного минимума содержания общеобразовательных программ; -адаптация обучающихся к жизни в обществе, создание основы для осознанного выбора и последующего освоения профессиональных образовательных программ ; воспитание гражданственности , трудолюбия лбучающихся, уважения к правам и свободам человека, любви к окружающей природе, Родине, семье; -формирование здорового образа жизни обучающихся.</t>
  </si>
  <si>
    <t>Основными видами деятельности Учреждения являются: образовательная деятельность по образовательным программам начального общего, основного общего и среднего общего образования; реализация дополнительных образовательных программ; реализация общеобразовательной программы дошкольного образования. Кроме образовательной деятельности Учреждение осуществляет: организацию питания обучающихся, организацию отдыха детей в каникулярное время, организацию медицинского обслуживания, организацию присмотра и ухода за детьми.</t>
  </si>
  <si>
    <t xml:space="preserve"> " 30 " декабря   201 4      г.</t>
  </si>
  <si>
    <t xml:space="preserve">" 30  " декабря  201 4   г.                                                                                    </t>
  </si>
  <si>
    <t xml:space="preserve">    Дата составления " 30  " декабря   201 4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</si>
  <si>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</si>
  <si>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Е.А.Князькова</t>
  </si>
  <si>
    <t>Е.В.Стеценко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</si>
</sst>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Relationship Id="rId10" Type="http://schemas.openxmlformats.org/officeDocument/2006/relationships/image" Target="../media/image17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5.emf" /><Relationship Id="rId14" Type="http://schemas.openxmlformats.org/officeDocument/2006/relationships/image" Target="../media/image13.emf" /><Relationship Id="rId15" Type="http://schemas.openxmlformats.org/officeDocument/2006/relationships/image" Target="../media/image8.emf" /><Relationship Id="rId16" Type="http://schemas.openxmlformats.org/officeDocument/2006/relationships/image" Target="../media/image9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38" activePane="bottomLeft" state="frozen"/>
      <selection pane="topLeft" activeCell="A1" sqref="A1"/>
      <selection pane="bottomLeft" activeCell="N58" sqref="N5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20723478.16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38810546.46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20222029.3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3061256.49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/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25308.16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2538.16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/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-9661.08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12190597</v>
      </c>
      <c r="D20" s="54">
        <f>SUM(D21:D25)</f>
        <v>12509311</v>
      </c>
      <c r="E20" s="54">
        <f>SUM(E21:E25)</f>
        <v>9473981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11789709</v>
      </c>
      <c r="D21" s="46">
        <v>12140012</v>
      </c>
      <c r="E21" s="46">
        <v>9104642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148744</v>
      </c>
      <c r="D22" s="46">
        <v>117155</v>
      </c>
      <c r="E22" s="46">
        <v>117195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252144</v>
      </c>
      <c r="D25" s="43">
        <f>SUM(D26:D28)</f>
        <v>252144</v>
      </c>
      <c r="E25" s="43">
        <f>SUM(E26:E28)</f>
        <v>252144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252144</v>
      </c>
      <c r="D26" s="46">
        <v>252144</v>
      </c>
      <c r="E26" s="46">
        <v>252144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12190597</v>
      </c>
      <c r="D29" s="63">
        <f>SUM(D31:D45)-D41</f>
        <v>12509311</v>
      </c>
      <c r="E29" s="63">
        <f>SUM(E31:E45)-E41</f>
        <v>9473981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9879200</v>
      </c>
      <c r="D31" s="64">
        <f t="shared" si="0"/>
        <v>10165940</v>
      </c>
      <c r="E31" s="64">
        <f t="shared" si="0"/>
        <v>7091290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31623</v>
      </c>
      <c r="D32" s="64">
        <f t="shared" si="0"/>
        <v>11330</v>
      </c>
      <c r="E32" s="64">
        <f t="shared" si="0"/>
        <v>11850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1068160</v>
      </c>
      <c r="D34" s="64">
        <f t="shared" si="0"/>
        <v>1125840</v>
      </c>
      <c r="E34" s="64">
        <f t="shared" si="0"/>
        <v>1182130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225158</v>
      </c>
      <c r="D35" s="64">
        <f t="shared" si="0"/>
        <v>215790</v>
      </c>
      <c r="E35" s="64">
        <f t="shared" si="0"/>
        <v>226570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139050</v>
      </c>
      <c r="D37" s="64">
        <f t="shared" si="0"/>
        <v>133650</v>
      </c>
      <c r="E37" s="64">
        <f t="shared" si="0"/>
        <v>135450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501164</v>
      </c>
      <c r="D39" s="64">
        <f t="shared" si="0"/>
        <v>510519</v>
      </c>
      <c r="E39" s="64">
        <f t="shared" si="0"/>
        <v>481289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1560</v>
      </c>
      <c r="D40" s="64">
        <f t="shared" si="0"/>
        <v>1560</v>
      </c>
      <c r="E40" s="64">
        <f t="shared" si="0"/>
        <v>720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1560</v>
      </c>
      <c r="D41" s="64">
        <f t="shared" si="0"/>
        <v>1560</v>
      </c>
      <c r="E41" s="64">
        <f t="shared" si="0"/>
        <v>720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87000</v>
      </c>
      <c r="D42" s="64">
        <f t="shared" si="0"/>
        <v>87000</v>
      </c>
      <c r="E42" s="64">
        <f t="shared" si="0"/>
        <v>87000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257682</v>
      </c>
      <c r="D45" s="65">
        <f>SUM(D46:D49)</f>
        <v>257682</v>
      </c>
      <c r="E45" s="65">
        <f>SUM(E46:E49)</f>
        <v>257682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7102</v>
      </c>
      <c r="D46" s="64">
        <f t="shared" si="1"/>
        <v>7102</v>
      </c>
      <c r="E46" s="64">
        <f t="shared" si="1"/>
        <v>7102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16000</v>
      </c>
      <c r="D47" s="64">
        <f t="shared" si="1"/>
        <v>16000</v>
      </c>
      <c r="E47" s="64">
        <f t="shared" si="1"/>
        <v>16000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234580</v>
      </c>
      <c r="D48" s="64">
        <f t="shared" si="1"/>
        <v>234580</v>
      </c>
      <c r="E48" s="64">
        <f t="shared" si="1"/>
        <v>234580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11789709</v>
      </c>
      <c r="D50" s="54">
        <f>SUM(D51:D65)-D61</f>
        <v>12140012</v>
      </c>
      <c r="E50" s="54">
        <f>SUM(E51:E65)-E61</f>
        <v>9104642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9879200</v>
      </c>
      <c r="D51" s="46">
        <v>10165940</v>
      </c>
      <c r="E51" s="46">
        <v>7091290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10790</v>
      </c>
      <c r="D52" s="46">
        <v>11330</v>
      </c>
      <c r="E52" s="46">
        <v>11850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1068160</v>
      </c>
      <c r="D54" s="46">
        <v>1125840</v>
      </c>
      <c r="E54" s="46">
        <v>1182130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219802</v>
      </c>
      <c r="D55" s="46">
        <v>215790</v>
      </c>
      <c r="E55" s="46">
        <v>226570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128650</v>
      </c>
      <c r="D57" s="46">
        <v>128650</v>
      </c>
      <c r="E57" s="46">
        <v>130450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136865</v>
      </c>
      <c r="D59" s="46">
        <v>146220</v>
      </c>
      <c r="E59" s="46">
        <v>116950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1560</v>
      </c>
      <c r="D60" s="46">
        <v>1560</v>
      </c>
      <c r="E60" s="46">
        <v>720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1560</v>
      </c>
      <c r="D61" s="46">
        <v>1560</v>
      </c>
      <c r="E61" s="46">
        <v>720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87000</v>
      </c>
      <c r="D62" s="46">
        <v>87000</v>
      </c>
      <c r="E62" s="46">
        <v>87000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257682</v>
      </c>
      <c r="D65" s="43">
        <f>SUM(D66:D69)</f>
        <v>257682</v>
      </c>
      <c r="E65" s="43">
        <f>SUM(E66:E69)</f>
        <v>257682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7102</v>
      </c>
      <c r="D66" s="48">
        <v>7102</v>
      </c>
      <c r="E66" s="48">
        <v>7102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16000</v>
      </c>
      <c r="D67" s="48">
        <v>16000</v>
      </c>
      <c r="E67" s="48">
        <v>16000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234580</v>
      </c>
      <c r="D68" s="48">
        <v>234580</v>
      </c>
      <c r="E68" s="48">
        <v>234580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148744</v>
      </c>
      <c r="D70" s="54">
        <f>SUM(D71:D85)-D81</f>
        <v>117155</v>
      </c>
      <c r="E70" s="54">
        <f>SUM(E71:E85)-E81</f>
        <v>117195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5356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5400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117155</v>
      </c>
      <c r="D79" s="46">
        <v>117155</v>
      </c>
      <c r="E79" s="46">
        <v>117195</v>
      </c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/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252144</v>
      </c>
      <c r="D90" s="54">
        <f>SUM(D91:D105)-D101</f>
        <v>252144</v>
      </c>
      <c r="E90" s="54">
        <f>SUM(E91:E105)-E101</f>
        <v>252144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5000</v>
      </c>
      <c r="D97" s="46">
        <v>5000</v>
      </c>
      <c r="E97" s="46">
        <v>5000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247144</v>
      </c>
      <c r="D99" s="46">
        <v>247144</v>
      </c>
      <c r="E99" s="46">
        <v>247144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27095.2</v>
      </c>
      <c r="D131" s="46">
        <v>27095.2</v>
      </c>
      <c r="E131" s="46">
        <v>27095.2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1">
      <selection activeCell="H110" sqref="H110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0" t="s">
        <v>532</v>
      </c>
      <c r="E2" s="180"/>
    </row>
    <row r="3" spans="1:5" ht="16.5">
      <c r="A3" s="40"/>
      <c r="B3" s="36" t="s">
        <v>493</v>
      </c>
      <c r="C3" s="37"/>
      <c r="D3" s="180" t="s">
        <v>547</v>
      </c>
      <c r="E3" s="180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554</v>
      </c>
      <c r="C5" s="37"/>
      <c r="D5" s="78" t="s">
        <v>553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543</v>
      </c>
      <c r="C10" s="123"/>
      <c r="D10" s="123"/>
      <c r="E10" s="123"/>
    </row>
    <row r="11" spans="1:5" ht="16.5">
      <c r="A11" s="40"/>
      <c r="B11" s="123" t="s">
        <v>542</v>
      </c>
      <c r="C11" s="181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5" t="s">
        <v>548</v>
      </c>
      <c r="D15" s="126"/>
      <c r="E15" s="127"/>
    </row>
    <row r="16" spans="2:5" ht="33.75" thickBot="1">
      <c r="B16" s="33" t="s">
        <v>350</v>
      </c>
      <c r="C16" s="128" t="s">
        <v>351</v>
      </c>
      <c r="D16" s="129"/>
      <c r="E16" s="130"/>
    </row>
    <row r="17" spans="2:5" ht="37.5" customHeight="1" thickBot="1">
      <c r="B17" s="33" t="s">
        <v>352</v>
      </c>
      <c r="C17" s="125" t="s">
        <v>549</v>
      </c>
      <c r="D17" s="126"/>
      <c r="E17" s="127"/>
    </row>
    <row r="18" spans="2:5" ht="17.25" thickBot="1">
      <c r="B18" s="33" t="s">
        <v>353</v>
      </c>
      <c r="C18" s="125" t="s">
        <v>550</v>
      </c>
      <c r="D18" s="126"/>
      <c r="E18" s="127"/>
    </row>
    <row r="19" spans="2:5" ht="17.25" thickBot="1">
      <c r="B19" s="33" t="s">
        <v>355</v>
      </c>
      <c r="C19" s="128" t="s">
        <v>505</v>
      </c>
      <c r="D19" s="129"/>
      <c r="E19" s="130"/>
    </row>
    <row r="20" spans="2:5" ht="33.75" thickBot="1">
      <c r="B20" s="33" t="s">
        <v>357</v>
      </c>
      <c r="C20" s="128" t="s">
        <v>546</v>
      </c>
      <c r="D20" s="129"/>
      <c r="E20" s="130"/>
    </row>
    <row r="21" spans="2:5" ht="33.75" thickBot="1">
      <c r="B21" s="33" t="s">
        <v>359</v>
      </c>
      <c r="C21" s="128" t="s">
        <v>510</v>
      </c>
      <c r="D21" s="129"/>
      <c r="E21" s="130"/>
    </row>
    <row r="22" spans="2:3" ht="16.5">
      <c r="B22" s="191"/>
      <c r="C22" s="192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5" t="s">
        <v>551</v>
      </c>
      <c r="D25" s="126"/>
      <c r="E25" s="127"/>
    </row>
    <row r="26" spans="2:5" ht="54.75" customHeight="1">
      <c r="B26" s="153" t="s">
        <v>362</v>
      </c>
      <c r="C26" s="182" t="s">
        <v>552</v>
      </c>
      <c r="D26" s="183"/>
      <c r="E26" s="184"/>
    </row>
    <row r="27" spans="2:5" ht="40.5" customHeight="1">
      <c r="B27" s="176"/>
      <c r="C27" s="185"/>
      <c r="D27" s="186"/>
      <c r="E27" s="187"/>
    </row>
    <row r="28" spans="2:5" ht="60" customHeight="1">
      <c r="B28" s="176"/>
      <c r="C28" s="185"/>
      <c r="D28" s="186"/>
      <c r="E28" s="187"/>
    </row>
    <row r="29" spans="2:5" ht="44.25" customHeight="1">
      <c r="B29" s="176"/>
      <c r="C29" s="185"/>
      <c r="D29" s="186"/>
      <c r="E29" s="187"/>
    </row>
    <row r="30" spans="2:5" ht="12.75" customHeight="1">
      <c r="B30" s="176"/>
      <c r="C30" s="185"/>
      <c r="D30" s="186"/>
      <c r="E30" s="187"/>
    </row>
    <row r="31" spans="2:5" ht="81" customHeight="1" thickBot="1">
      <c r="B31" s="154"/>
      <c r="C31" s="188"/>
      <c r="D31" s="189"/>
      <c r="E31" s="190"/>
    </row>
    <row r="32" spans="2:5" ht="20.25" customHeight="1">
      <c r="B32" s="153" t="s">
        <v>363</v>
      </c>
      <c r="C32" s="158">
        <v>38810546.46</v>
      </c>
      <c r="D32" s="159"/>
      <c r="E32" s="160"/>
    </row>
    <row r="33" spans="2:5" ht="30.75" customHeight="1" thickBot="1">
      <c r="B33" s="154"/>
      <c r="C33" s="161"/>
      <c r="D33" s="162"/>
      <c r="E33" s="163"/>
    </row>
    <row r="34" spans="2:5" ht="12.75" customHeight="1">
      <c r="B34" s="153" t="s">
        <v>364</v>
      </c>
      <c r="C34" s="158">
        <v>38810546.46</v>
      </c>
      <c r="D34" s="159"/>
      <c r="E34" s="160"/>
    </row>
    <row r="35" spans="2:5" ht="39.75" customHeight="1" thickBot="1">
      <c r="B35" s="154"/>
      <c r="C35" s="161"/>
      <c r="D35" s="162"/>
      <c r="E35" s="163"/>
    </row>
    <row r="36" spans="2:5" ht="12.75">
      <c r="B36" s="153" t="s">
        <v>365</v>
      </c>
      <c r="C36" s="164"/>
      <c r="D36" s="165"/>
      <c r="E36" s="166"/>
    </row>
    <row r="37" spans="2:5" ht="12.75">
      <c r="B37" s="176"/>
      <c r="C37" s="177"/>
      <c r="D37" s="178"/>
      <c r="E37" s="179"/>
    </row>
    <row r="38" spans="2:5" ht="28.5" customHeight="1" thickBot="1">
      <c r="B38" s="154"/>
      <c r="C38" s="167"/>
      <c r="D38" s="168"/>
      <c r="E38" s="169"/>
    </row>
    <row r="39" spans="2:5" ht="12.75" customHeight="1">
      <c r="B39" s="155" t="s">
        <v>366</v>
      </c>
      <c r="C39" s="164"/>
      <c r="D39" s="165"/>
      <c r="E39" s="166"/>
    </row>
    <row r="40" spans="2:5" ht="39" customHeight="1" thickBot="1">
      <c r="B40" s="157"/>
      <c r="C40" s="167"/>
      <c r="D40" s="168"/>
      <c r="E40" s="169"/>
    </row>
    <row r="41" spans="2:5" ht="12.75" customHeight="1">
      <c r="B41" s="153" t="s">
        <v>367</v>
      </c>
      <c r="C41" s="158">
        <v>3061256.49</v>
      </c>
      <c r="D41" s="159"/>
      <c r="E41" s="160"/>
    </row>
    <row r="42" spans="2:5" ht="39" customHeight="1" thickBot="1">
      <c r="B42" s="154"/>
      <c r="C42" s="161"/>
      <c r="D42" s="162"/>
      <c r="E42" s="163"/>
    </row>
    <row r="43" spans="2:5" ht="12.75" customHeight="1">
      <c r="B43" s="153" t="s">
        <v>368</v>
      </c>
      <c r="C43" s="158"/>
      <c r="D43" s="159"/>
      <c r="E43" s="160"/>
    </row>
    <row r="44" spans="2:5" ht="24" customHeight="1" thickBot="1">
      <c r="B44" s="154"/>
      <c r="C44" s="161"/>
      <c r="D44" s="162"/>
      <c r="E44" s="163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3" t="s">
        <v>370</v>
      </c>
      <c r="C48" s="170" t="s">
        <v>482</v>
      </c>
      <c r="D48" s="171"/>
      <c r="E48" s="172"/>
    </row>
    <row r="49" spans="2:5" ht="13.5" thickBot="1">
      <c r="B49" s="154"/>
      <c r="C49" s="173"/>
      <c r="D49" s="174"/>
      <c r="E49" s="175"/>
    </row>
    <row r="50" spans="2:5" ht="17.25" thickBot="1">
      <c r="B50" s="33" t="s">
        <v>371</v>
      </c>
      <c r="C50" s="133">
        <f>'Таблица  1'!C5</f>
        <v>20723478.16</v>
      </c>
      <c r="D50" s="134"/>
      <c r="E50" s="135"/>
    </row>
    <row r="51" spans="2:5" ht="17.25" thickBot="1">
      <c r="B51" s="33" t="s">
        <v>372</v>
      </c>
      <c r="C51" s="133"/>
      <c r="D51" s="134"/>
      <c r="E51" s="135"/>
    </row>
    <row r="52" spans="2:5" ht="33.75" thickBot="1">
      <c r="B52" s="33" t="s">
        <v>373</v>
      </c>
      <c r="C52" s="133">
        <f>'Таблица  1'!C7</f>
        <v>38810546.46</v>
      </c>
      <c r="D52" s="134"/>
      <c r="E52" s="135"/>
    </row>
    <row r="53" spans="2:5" ht="17.25" thickBot="1">
      <c r="B53" s="33" t="s">
        <v>374</v>
      </c>
      <c r="C53" s="133"/>
      <c r="D53" s="134"/>
      <c r="E53" s="135"/>
    </row>
    <row r="54" spans="2:5" ht="33.75" thickBot="1">
      <c r="B54" s="33" t="s">
        <v>375</v>
      </c>
      <c r="C54" s="133">
        <f>'Таблица  1'!C8</f>
        <v>20222029.3</v>
      </c>
      <c r="D54" s="134"/>
      <c r="E54" s="135"/>
    </row>
    <row r="55" spans="2:5" ht="33.75" thickBot="1">
      <c r="B55" s="33" t="s">
        <v>376</v>
      </c>
      <c r="C55" s="133">
        <f>'Таблица  1'!C9</f>
        <v>3061256.49</v>
      </c>
      <c r="D55" s="134"/>
      <c r="E55" s="135"/>
    </row>
    <row r="56" spans="2:5" ht="17.25" thickBot="1">
      <c r="B56" s="33" t="s">
        <v>374</v>
      </c>
      <c r="C56" s="133"/>
      <c r="D56" s="134"/>
      <c r="E56" s="135"/>
    </row>
    <row r="57" spans="2:5" ht="33.75" thickBot="1">
      <c r="B57" s="33" t="s">
        <v>377</v>
      </c>
      <c r="C57" s="133">
        <f>'Таблица  1'!C10</f>
        <v>0</v>
      </c>
      <c r="D57" s="134"/>
      <c r="E57" s="135"/>
    </row>
    <row r="58" spans="2:5" ht="17.25" thickBot="1">
      <c r="B58" s="33" t="s">
        <v>378</v>
      </c>
      <c r="C58" s="133">
        <f>'Таблица  1'!C11</f>
        <v>25308.16</v>
      </c>
      <c r="D58" s="134"/>
      <c r="E58" s="135"/>
    </row>
    <row r="59" spans="2:5" ht="17.25" thickBot="1">
      <c r="B59" s="33" t="s">
        <v>372</v>
      </c>
      <c r="C59" s="133"/>
      <c r="D59" s="134"/>
      <c r="E59" s="135"/>
    </row>
    <row r="60" spans="2:5" ht="17.25" thickBot="1">
      <c r="B60" s="33" t="s">
        <v>379</v>
      </c>
      <c r="C60" s="133">
        <f>'Таблица  1'!C13</f>
        <v>2538.16</v>
      </c>
      <c r="D60" s="134"/>
      <c r="E60" s="135"/>
    </row>
    <row r="61" spans="2:5" ht="17.25" thickBot="1">
      <c r="B61" s="33" t="s">
        <v>380</v>
      </c>
      <c r="C61" s="133">
        <f>'Таблица  1'!C14</f>
        <v>0</v>
      </c>
      <c r="D61" s="134"/>
      <c r="E61" s="135"/>
    </row>
    <row r="62" spans="2:5" ht="17.25" thickBot="1">
      <c r="B62" s="33" t="s">
        <v>381</v>
      </c>
      <c r="C62" s="133">
        <f>'Таблица  1'!C15</f>
        <v>-9661.08</v>
      </c>
      <c r="D62" s="134"/>
      <c r="E62" s="135"/>
    </row>
    <row r="63" spans="2:5" ht="17.25" thickBot="1">
      <c r="B63" s="33" t="s">
        <v>372</v>
      </c>
      <c r="C63" s="133"/>
      <c r="D63" s="134"/>
      <c r="E63" s="135"/>
    </row>
    <row r="64" spans="2:5" ht="17.25" thickBot="1">
      <c r="B64" s="33" t="s">
        <v>382</v>
      </c>
      <c r="C64" s="133">
        <f>'Таблица  1'!C17</f>
        <v>0</v>
      </c>
      <c r="D64" s="134"/>
      <c r="E64" s="135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5" t="s">
        <v>370</v>
      </c>
      <c r="C68" s="147" t="s">
        <v>482</v>
      </c>
      <c r="D68" s="148"/>
      <c r="E68" s="149"/>
    </row>
    <row r="69" spans="2:5" ht="15" customHeight="1" thickBot="1">
      <c r="B69" s="156"/>
      <c r="C69" s="151" t="s">
        <v>544</v>
      </c>
      <c r="D69" s="145" t="s">
        <v>484</v>
      </c>
      <c r="E69" s="146"/>
    </row>
    <row r="70" spans="2:5" ht="50.25" customHeight="1" thickBot="1">
      <c r="B70" s="157"/>
      <c r="C70" s="152"/>
      <c r="D70" s="79" t="s">
        <v>533</v>
      </c>
      <c r="E70" s="80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12190597</v>
      </c>
      <c r="D72" s="116">
        <f>'Таблица  1'!D20</f>
        <v>12509311</v>
      </c>
      <c r="E72" s="116">
        <f>'Таблица  1'!E20</f>
        <v>9473981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11789709</v>
      </c>
      <c r="D74" s="81">
        <f>'Таблица  1'!D21</f>
        <v>12140012</v>
      </c>
      <c r="E74" s="81">
        <f>'Таблица  1'!E21</f>
        <v>9104642</v>
      </c>
    </row>
    <row r="75" spans="2:5" ht="17.25" thickBot="1">
      <c r="B75" s="33" t="s">
        <v>388</v>
      </c>
      <c r="C75" s="81">
        <f>'Таблица  1'!C22</f>
        <v>148744</v>
      </c>
      <c r="D75" s="81">
        <f>'Таблица  1'!D22</f>
        <v>117155</v>
      </c>
      <c r="E75" s="81">
        <f>'Таблица  1'!E22</f>
        <v>117195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1">
        <f>'Таблица  1'!C25</f>
        <v>252144</v>
      </c>
      <c r="D77" s="131">
        <f>'Таблица  1'!D25</f>
        <v>252144</v>
      </c>
      <c r="E77" s="131">
        <f>'Таблица  1'!E25</f>
        <v>252144</v>
      </c>
    </row>
    <row r="78" spans="2:5" ht="33">
      <c r="B78" s="74" t="s">
        <v>391</v>
      </c>
      <c r="C78" s="136"/>
      <c r="D78" s="136"/>
      <c r="E78" s="136"/>
    </row>
    <row r="79" spans="2:5" ht="33.75" thickBot="1">
      <c r="B79" s="33" t="s">
        <v>536</v>
      </c>
      <c r="C79" s="137"/>
      <c r="D79" s="137"/>
      <c r="E79" s="137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12190597</v>
      </c>
      <c r="D81" s="116">
        <f>'Таблица  1'!D29</f>
        <v>12509311</v>
      </c>
      <c r="E81" s="116">
        <f>'Таблица  1'!E29</f>
        <v>9473981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9879200</v>
      </c>
      <c r="D83" s="81">
        <f>'Таблица  1'!D31</f>
        <v>10165940</v>
      </c>
      <c r="E83" s="81">
        <f>'Таблица  1'!E31</f>
        <v>7091290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31623</v>
      </c>
      <c r="D84" s="81">
        <f>'Таблица  1'!D32</f>
        <v>11330</v>
      </c>
      <c r="E84" s="81">
        <f>'Таблица  1'!E32</f>
        <v>11850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0" t="s">
        <v>419</v>
      </c>
      <c r="L85" s="150"/>
      <c r="M85" s="150"/>
    </row>
    <row r="86" spans="2:13" ht="17.25" thickBot="1">
      <c r="B86" s="33" t="s">
        <v>506</v>
      </c>
      <c r="C86" s="81">
        <f>'Таблица  1'!C34</f>
        <v>1068160</v>
      </c>
      <c r="D86" s="81">
        <f>'Таблица  1'!D34</f>
        <v>1125840</v>
      </c>
      <c r="E86" s="81">
        <f>'Таблица  1'!E34</f>
        <v>1182130</v>
      </c>
      <c r="H86" s="86">
        <f>C75-C116</f>
        <v>0</v>
      </c>
      <c r="I86" s="86">
        <f>D75-D116</f>
        <v>0</v>
      </c>
      <c r="J86" s="86">
        <f>E75-E116</f>
        <v>0</v>
      </c>
      <c r="K86" s="150"/>
      <c r="L86" s="150"/>
      <c r="M86" s="150"/>
    </row>
    <row r="87" spans="2:13" ht="16.5">
      <c r="B87" s="74" t="s">
        <v>460</v>
      </c>
      <c r="C87" s="131">
        <f>'Таблица  1'!C36</f>
        <v>0</v>
      </c>
      <c r="D87" s="131">
        <f>'Таблица  1'!D36</f>
        <v>0</v>
      </c>
      <c r="E87" s="131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0"/>
      <c r="L87" s="150"/>
      <c r="M87" s="150"/>
    </row>
    <row r="88" spans="2:13" ht="17.25" thickBot="1">
      <c r="B88" s="33" t="s">
        <v>396</v>
      </c>
      <c r="C88" s="132"/>
      <c r="D88" s="132"/>
      <c r="E88" s="132"/>
      <c r="H88" s="86">
        <f>C77-C133</f>
        <v>0</v>
      </c>
      <c r="I88" s="86">
        <f>D77-D133</f>
        <v>0</v>
      </c>
      <c r="J88" s="86">
        <f>E77-E133</f>
        <v>0</v>
      </c>
      <c r="K88" s="150"/>
      <c r="L88" s="150"/>
      <c r="M88" s="150"/>
    </row>
    <row r="89" spans="2:10" ht="17.25" thickBot="1">
      <c r="B89" s="33" t="s">
        <v>461</v>
      </c>
      <c r="C89" s="81">
        <f>'Таблица  1'!C35</f>
        <v>225158</v>
      </c>
      <c r="D89" s="81">
        <f>'Таблица  1'!D35</f>
        <v>215790</v>
      </c>
      <c r="E89" s="81">
        <f>'Таблица  1'!E35</f>
        <v>226570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87000</v>
      </c>
      <c r="D90" s="81">
        <f>'Таблица  1'!D42</f>
        <v>87000</v>
      </c>
      <c r="E90" s="81">
        <f>'Таблица  1'!E42</f>
        <v>87000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12190597</v>
      </c>
      <c r="I91" s="88">
        <f>D83+D84+D85+D86+D87+D89+D90+D91+D92+D93+D94+D95+D96+D97</f>
        <v>12509311</v>
      </c>
      <c r="J91" s="88">
        <f>E83+E84+E85+E86+E87+E89+E90+E91+E92+E93+E94+E95+E96+E97</f>
        <v>9473981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139050</v>
      </c>
      <c r="D92" s="81">
        <f>'Таблица  1'!D37</f>
        <v>133650</v>
      </c>
      <c r="E92" s="81">
        <f>'Таблица  1'!E37</f>
        <v>135450</v>
      </c>
      <c r="H92" s="89">
        <f>C99+C116+C133+C151</f>
        <v>12190597</v>
      </c>
      <c r="I92" s="89">
        <f>D99+D116+D133+D151</f>
        <v>12509311</v>
      </c>
      <c r="J92" s="89">
        <f>E99+E116+E133+E151</f>
        <v>9473981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501164</v>
      </c>
      <c r="D94" s="81">
        <f>'Таблица  1'!D39</f>
        <v>510519</v>
      </c>
      <c r="E94" s="81">
        <f>'Таблица  1'!E39</f>
        <v>481289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257682</v>
      </c>
      <c r="D96" s="81">
        <f>'Таблица  1'!D45</f>
        <v>257682</v>
      </c>
      <c r="E96" s="81">
        <f>'Таблица  1'!E45</f>
        <v>257682</v>
      </c>
    </row>
    <row r="97" spans="2:5" ht="33.75" thickBot="1">
      <c r="B97" s="33" t="s">
        <v>469</v>
      </c>
      <c r="C97" s="81">
        <f>'Таблица  1'!C40</f>
        <v>1560</v>
      </c>
      <c r="D97" s="81">
        <f>'Таблица  1'!D40</f>
        <v>1560</v>
      </c>
      <c r="E97" s="81">
        <f>'Таблица  1'!E40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11789709</v>
      </c>
      <c r="D99" s="116">
        <f>'Таблица  1'!D50</f>
        <v>12140012</v>
      </c>
      <c r="E99" s="116">
        <f>'Таблица  1'!E50</f>
        <v>9104642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9879200</v>
      </c>
      <c r="D101" s="81">
        <f>'Таблица  1'!D51</f>
        <v>10165940</v>
      </c>
      <c r="E101" s="81">
        <f>'Таблица  1'!E51</f>
        <v>7091290</v>
      </c>
    </row>
    <row r="102" spans="2:5" ht="17.25" thickBot="1">
      <c r="B102" s="33" t="s">
        <v>470</v>
      </c>
      <c r="C102" s="81">
        <f>'Таблица  1'!C52</f>
        <v>10790</v>
      </c>
      <c r="D102" s="81">
        <f>'Таблица  1'!D52</f>
        <v>11330</v>
      </c>
      <c r="E102" s="81">
        <f>'Таблица  1'!E52</f>
        <v>11850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1068160</v>
      </c>
      <c r="D104" s="81">
        <f>'Таблица  1'!D54</f>
        <v>1125840</v>
      </c>
      <c r="E104" s="81">
        <f>'Таблица  1'!E54</f>
        <v>1182130</v>
      </c>
    </row>
    <row r="105" spans="2:5" ht="16.5">
      <c r="B105" s="74" t="s">
        <v>472</v>
      </c>
      <c r="C105" s="131">
        <f>'Таблица  1'!C56</f>
        <v>0</v>
      </c>
      <c r="D105" s="131">
        <f>'Таблица  1'!D56</f>
        <v>0</v>
      </c>
      <c r="E105" s="131">
        <f>'Таблица  1'!E56</f>
        <v>0</v>
      </c>
    </row>
    <row r="106" spans="2:5" ht="17.25" thickBot="1">
      <c r="B106" s="33" t="s">
        <v>396</v>
      </c>
      <c r="C106" s="132"/>
      <c r="D106" s="132"/>
      <c r="E106" s="132"/>
    </row>
    <row r="107" spans="2:5" ht="17.25" thickBot="1">
      <c r="B107" s="33" t="s">
        <v>473</v>
      </c>
      <c r="C107" s="81">
        <f>'Таблица  1'!C55</f>
        <v>219802</v>
      </c>
      <c r="D107" s="81">
        <f>'Таблица  1'!D55</f>
        <v>215790</v>
      </c>
      <c r="E107" s="81">
        <f>'Таблица  1'!E55</f>
        <v>226570</v>
      </c>
    </row>
    <row r="108" spans="2:5" ht="17.25" thickBot="1">
      <c r="B108" s="33" t="s">
        <v>474</v>
      </c>
      <c r="C108" s="81">
        <f>'Таблица  1'!C62</f>
        <v>87000</v>
      </c>
      <c r="D108" s="81">
        <f>'Таблица  1'!D62</f>
        <v>87000</v>
      </c>
      <c r="E108" s="81">
        <f>'Таблица  1'!E62</f>
        <v>87000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128650</v>
      </c>
      <c r="D110" s="81">
        <f>'Таблица  1'!D57</f>
        <v>128650</v>
      </c>
      <c r="E110" s="81">
        <f>'Таблица  1'!E57</f>
        <v>130450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136865</v>
      </c>
      <c r="D112" s="81">
        <f>'Таблица  1'!D59</f>
        <v>146220</v>
      </c>
      <c r="E112" s="81">
        <f>'Таблица  1'!E59</f>
        <v>116950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257682</v>
      </c>
      <c r="D114" s="81">
        <f>'Таблица  1'!D65</f>
        <v>257682</v>
      </c>
      <c r="E114" s="81">
        <f>'Таблица  1'!E65</f>
        <v>257682</v>
      </c>
    </row>
    <row r="115" spans="2:5" ht="33.75" thickBot="1">
      <c r="B115" s="33" t="s">
        <v>481</v>
      </c>
      <c r="C115" s="81">
        <f>'Таблица  1'!C60</f>
        <v>1560</v>
      </c>
      <c r="D115" s="81">
        <f>'Таблица  1'!D60</f>
        <v>1560</v>
      </c>
      <c r="E115" s="81">
        <f>'Таблица  1'!E60</f>
        <v>720</v>
      </c>
    </row>
    <row r="116" spans="2:5" ht="18" thickBot="1">
      <c r="B116" s="114" t="s">
        <v>401</v>
      </c>
      <c r="C116" s="116">
        <f>'Таблица  1'!C70</f>
        <v>148744</v>
      </c>
      <c r="D116" s="116">
        <f>'Таблица  1'!D70</f>
        <v>117155</v>
      </c>
      <c r="E116" s="116">
        <f>'Таблица  1'!E70</f>
        <v>117195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31">
        <f>'Таблица  1'!C76</f>
        <v>0</v>
      </c>
      <c r="D122" s="131">
        <f>'Таблица  1'!D76</f>
        <v>0</v>
      </c>
      <c r="E122" s="131">
        <f>'Таблица  1'!E76</f>
        <v>0</v>
      </c>
    </row>
    <row r="123" spans="2:5" ht="17.25" thickBot="1">
      <c r="B123" s="33" t="s">
        <v>396</v>
      </c>
      <c r="C123" s="132"/>
      <c r="D123" s="132"/>
      <c r="E123" s="132"/>
    </row>
    <row r="124" spans="2:5" ht="17.25" thickBot="1">
      <c r="B124" s="33" t="s">
        <v>473</v>
      </c>
      <c r="C124" s="81">
        <f>'Таблица  1'!C75</f>
        <v>5356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5400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117155</v>
      </c>
      <c r="D129" s="81">
        <f>'Таблица  1'!D79</f>
        <v>117155</v>
      </c>
      <c r="E129" s="81">
        <f>'Таблица  1'!E79</f>
        <v>117195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3">
        <f>'Таблица  1'!C90</f>
        <v>252144</v>
      </c>
      <c r="D133" s="143">
        <f>'Таблица  1'!D90</f>
        <v>252144</v>
      </c>
      <c r="E133" s="143">
        <f>'Таблица  1'!E90</f>
        <v>252144</v>
      </c>
    </row>
    <row r="134" spans="2:5" ht="18" thickBot="1">
      <c r="B134" s="115" t="s">
        <v>426</v>
      </c>
      <c r="C134" s="144"/>
      <c r="D134" s="144"/>
      <c r="E134" s="144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31">
        <f>'Таблица  1'!C96</f>
        <v>0</v>
      </c>
      <c r="D140" s="131">
        <f>'Таблица  1'!D96</f>
        <v>0</v>
      </c>
      <c r="E140" s="131">
        <f>'Таблица  1'!E96</f>
        <v>0</v>
      </c>
    </row>
    <row r="141" spans="2:5" ht="17.25" thickBot="1">
      <c r="B141" s="33" t="s">
        <v>396</v>
      </c>
      <c r="C141" s="132"/>
      <c r="D141" s="132"/>
      <c r="E141" s="132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5000</v>
      </c>
      <c r="D145" s="81">
        <f>'Таблица  1'!D97</f>
        <v>5000</v>
      </c>
      <c r="E145" s="81">
        <f>'Таблица  1'!E97</f>
        <v>5000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247144</v>
      </c>
      <c r="D147" s="81">
        <f>'Таблица  1'!D99</f>
        <v>247144</v>
      </c>
      <c r="E147" s="81">
        <f>'Таблица  1'!E99</f>
        <v>247144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1" t="s">
        <v>454</v>
      </c>
      <c r="C151" s="138">
        <f>'Таблица  1'!C110</f>
        <v>0</v>
      </c>
      <c r="D151" s="138">
        <f>'Таблица  1'!D110</f>
        <v>0</v>
      </c>
      <c r="E151" s="138">
        <f>'Таблица  1'!E110</f>
        <v>0</v>
      </c>
    </row>
    <row r="152" spans="2:5" ht="12.75" customHeight="1">
      <c r="B152" s="142"/>
      <c r="C152" s="139"/>
      <c r="D152" s="139"/>
      <c r="E152" s="139"/>
    </row>
    <row r="153" spans="2:5" ht="3" customHeight="1" thickBot="1">
      <c r="B153" s="111"/>
      <c r="C153" s="140"/>
      <c r="D153" s="140"/>
      <c r="E153" s="140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31">
        <f>'Таблица  1'!C116</f>
        <v>0</v>
      </c>
      <c r="D159" s="131">
        <f>'Таблица  1'!D116</f>
        <v>0</v>
      </c>
      <c r="E159" s="131">
        <f>'Таблица  1'!E116</f>
        <v>0</v>
      </c>
    </row>
    <row r="160" spans="2:5" ht="17.25" thickBot="1">
      <c r="B160" s="33" t="s">
        <v>396</v>
      </c>
      <c r="C160" s="132"/>
      <c r="D160" s="132"/>
      <c r="E160" s="132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27095.2</v>
      </c>
      <c r="D171" s="110">
        <f>'Таблица  1'!D131</f>
        <v>27095.2</v>
      </c>
      <c r="E171" s="110">
        <f>'Таблица  1'!E131</f>
        <v>27095.2</v>
      </c>
    </row>
    <row r="172" spans="2:3" ht="16.5">
      <c r="B172" s="29"/>
      <c r="C172" s="37"/>
    </row>
    <row r="173" spans="2:3" ht="16.5">
      <c r="B173" s="36" t="s">
        <v>534</v>
      </c>
      <c r="C173" s="37" t="s">
        <v>557</v>
      </c>
    </row>
    <row r="174" spans="2:3" ht="13.5" customHeight="1">
      <c r="B174" s="38" t="s">
        <v>404</v>
      </c>
      <c r="C174" s="37"/>
    </row>
    <row r="175" spans="2:3" ht="15">
      <c r="B175" s="39" t="s">
        <v>556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558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Е.В.Стеценко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455</v>
      </c>
      <c r="C10" s="123"/>
      <c r="D10" s="123"/>
      <c r="E10" s="123"/>
    </row>
    <row r="11" spans="1:3" ht="16.5">
      <c r="A11" s="40"/>
      <c r="B11" s="123"/>
      <c r="C11" s="202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28"/>
      <c r="D15" s="129"/>
      <c r="E15" s="130"/>
    </row>
    <row r="16" spans="2:5" ht="33.75" customHeight="1" thickBot="1">
      <c r="B16" s="33" t="s">
        <v>350</v>
      </c>
      <c r="C16" s="128" t="s">
        <v>351</v>
      </c>
      <c r="D16" s="129"/>
      <c r="E16" s="130"/>
    </row>
    <row r="17" spans="2:5" ht="37.5" customHeight="1" thickBot="1">
      <c r="B17" s="33" t="s">
        <v>352</v>
      </c>
      <c r="C17" s="128"/>
      <c r="D17" s="129"/>
      <c r="E17" s="130"/>
    </row>
    <row r="18" spans="2:5" ht="17.25" customHeight="1" thickBot="1">
      <c r="B18" s="33" t="s">
        <v>353</v>
      </c>
      <c r="C18" s="128" t="s">
        <v>354</v>
      </c>
      <c r="D18" s="129"/>
      <c r="E18" s="130"/>
    </row>
    <row r="19" spans="2:5" ht="17.25" thickBot="1">
      <c r="B19" s="33" t="s">
        <v>355</v>
      </c>
      <c r="C19" s="128" t="s">
        <v>356</v>
      </c>
      <c r="D19" s="129"/>
      <c r="E19" s="130"/>
    </row>
    <row r="20" spans="2:5" ht="33.75" thickBot="1">
      <c r="B20" s="33" t="s">
        <v>357</v>
      </c>
      <c r="C20" s="128" t="s">
        <v>358</v>
      </c>
      <c r="D20" s="129"/>
      <c r="E20" s="130"/>
    </row>
    <row r="21" spans="2:5" ht="33.75" customHeight="1" thickBot="1">
      <c r="B21" s="33" t="s">
        <v>359</v>
      </c>
      <c r="C21" s="128" t="s">
        <v>456</v>
      </c>
      <c r="D21" s="129"/>
      <c r="E21" s="130"/>
    </row>
    <row r="22" spans="2:3" ht="16.5">
      <c r="B22" s="191"/>
      <c r="C22" s="192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28"/>
      <c r="D25" s="129"/>
      <c r="E25" s="130"/>
    </row>
    <row r="26" spans="2:5" ht="16.5" customHeight="1">
      <c r="B26" s="153" t="s">
        <v>362</v>
      </c>
      <c r="C26" s="196"/>
      <c r="D26" s="197"/>
      <c r="E26" s="198"/>
    </row>
    <row r="27" spans="2:5" ht="16.5">
      <c r="B27" s="176"/>
      <c r="C27" s="193"/>
      <c r="D27" s="194"/>
      <c r="E27" s="195"/>
    </row>
    <row r="28" spans="2:5" ht="16.5">
      <c r="B28" s="176"/>
      <c r="C28" s="193"/>
      <c r="D28" s="194"/>
      <c r="E28" s="195"/>
    </row>
    <row r="29" spans="2:5" ht="16.5">
      <c r="B29" s="176"/>
      <c r="C29" s="193"/>
      <c r="D29" s="194"/>
      <c r="E29" s="195"/>
    </row>
    <row r="30" spans="2:5" ht="16.5">
      <c r="B30" s="176"/>
      <c r="C30" s="193"/>
      <c r="D30" s="194"/>
      <c r="E30" s="195"/>
    </row>
    <row r="31" spans="2:5" ht="17.25" thickBot="1">
      <c r="B31" s="154"/>
      <c r="C31" s="199"/>
      <c r="D31" s="200"/>
      <c r="E31" s="201"/>
    </row>
    <row r="32" spans="2:5" ht="20.25" customHeight="1">
      <c r="B32" s="153" t="s">
        <v>363</v>
      </c>
      <c r="C32" s="170">
        <v>0</v>
      </c>
      <c r="D32" s="171"/>
      <c r="E32" s="172"/>
    </row>
    <row r="33" spans="2:5" ht="30.75" customHeight="1" thickBot="1">
      <c r="B33" s="154"/>
      <c r="C33" s="173"/>
      <c r="D33" s="174"/>
      <c r="E33" s="175"/>
    </row>
    <row r="34" spans="2:5" ht="12.75" customHeight="1">
      <c r="B34" s="153" t="s">
        <v>364</v>
      </c>
      <c r="C34" s="170">
        <v>0</v>
      </c>
      <c r="D34" s="171"/>
      <c r="E34" s="172"/>
    </row>
    <row r="35" spans="2:5" ht="39.75" customHeight="1" thickBot="1">
      <c r="B35" s="154"/>
      <c r="C35" s="173"/>
      <c r="D35" s="174"/>
      <c r="E35" s="175"/>
    </row>
    <row r="36" spans="2:5" ht="12.75" customHeight="1">
      <c r="B36" s="153" t="s">
        <v>365</v>
      </c>
      <c r="C36" s="164">
        <v>0</v>
      </c>
      <c r="D36" s="165"/>
      <c r="E36" s="166"/>
    </row>
    <row r="37" spans="2:5" ht="12.75" customHeight="1">
      <c r="B37" s="176"/>
      <c r="C37" s="177"/>
      <c r="D37" s="178"/>
      <c r="E37" s="179"/>
    </row>
    <row r="38" spans="2:5" ht="28.5" customHeight="1" thickBot="1">
      <c r="B38" s="154"/>
      <c r="C38" s="167"/>
      <c r="D38" s="168"/>
      <c r="E38" s="169"/>
    </row>
    <row r="39" spans="2:5" ht="12.75" customHeight="1">
      <c r="B39" s="155" t="s">
        <v>366</v>
      </c>
      <c r="C39" s="170">
        <v>0</v>
      </c>
      <c r="D39" s="171"/>
      <c r="E39" s="172"/>
    </row>
    <row r="40" spans="2:5" ht="39" customHeight="1" thickBot="1">
      <c r="B40" s="157"/>
      <c r="C40" s="173"/>
      <c r="D40" s="174"/>
      <c r="E40" s="175"/>
    </row>
    <row r="41" spans="2:5" ht="12.75" customHeight="1">
      <c r="B41" s="153" t="s">
        <v>367</v>
      </c>
      <c r="C41" s="170">
        <v>0</v>
      </c>
      <c r="D41" s="171"/>
      <c r="E41" s="172"/>
    </row>
    <row r="42" spans="2:5" ht="39" customHeight="1" thickBot="1">
      <c r="B42" s="154"/>
      <c r="C42" s="173"/>
      <c r="D42" s="174"/>
      <c r="E42" s="175"/>
    </row>
    <row r="43" spans="2:5" ht="12.75" customHeight="1">
      <c r="B43" s="153" t="s">
        <v>368</v>
      </c>
      <c r="C43" s="170">
        <v>0</v>
      </c>
      <c r="D43" s="171"/>
      <c r="E43" s="172"/>
    </row>
    <row r="44" spans="2:5" ht="24" customHeight="1" thickBot="1">
      <c r="B44" s="154"/>
      <c r="C44" s="173"/>
      <c r="D44" s="174"/>
      <c r="E44" s="175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3" t="s">
        <v>370</v>
      </c>
      <c r="C48" s="170" t="s">
        <v>482</v>
      </c>
      <c r="D48" s="171"/>
      <c r="E48" s="172"/>
    </row>
    <row r="49" spans="2:5" ht="13.5" customHeight="1" thickBot="1">
      <c r="B49" s="154"/>
      <c r="C49" s="173"/>
      <c r="D49" s="174"/>
      <c r="E49" s="175"/>
    </row>
    <row r="50" spans="2:5" ht="17.25" thickBot="1">
      <c r="B50" s="33" t="s">
        <v>371</v>
      </c>
      <c r="C50" s="133">
        <f>'Таблица  1'!C5</f>
        <v>20723478.16</v>
      </c>
      <c r="D50" s="134"/>
      <c r="E50" s="135"/>
    </row>
    <row r="51" spans="2:5" ht="17.25" thickBot="1">
      <c r="B51" s="33" t="s">
        <v>372</v>
      </c>
      <c r="C51" s="133"/>
      <c r="D51" s="134"/>
      <c r="E51" s="135"/>
    </row>
    <row r="52" spans="2:5" ht="33.75" thickBot="1">
      <c r="B52" s="33" t="s">
        <v>373</v>
      </c>
      <c r="C52" s="133">
        <f>'Таблица  1'!C7</f>
        <v>38810546.46</v>
      </c>
      <c r="D52" s="134"/>
      <c r="E52" s="135"/>
    </row>
    <row r="53" spans="2:5" ht="17.25" thickBot="1">
      <c r="B53" s="33" t="s">
        <v>374</v>
      </c>
      <c r="C53" s="133"/>
      <c r="D53" s="134"/>
      <c r="E53" s="135"/>
    </row>
    <row r="54" spans="2:5" ht="17.25" thickBot="1">
      <c r="B54" s="33" t="s">
        <v>375</v>
      </c>
      <c r="C54" s="133">
        <f>'Таблица  1'!C8</f>
        <v>20222029.3</v>
      </c>
      <c r="D54" s="134"/>
      <c r="E54" s="135"/>
    </row>
    <row r="55" spans="2:5" ht="33.75" thickBot="1">
      <c r="B55" s="33" t="s">
        <v>376</v>
      </c>
      <c r="C55" s="133">
        <f>'Таблица  1'!C9</f>
        <v>3061256.49</v>
      </c>
      <c r="D55" s="134"/>
      <c r="E55" s="135"/>
    </row>
    <row r="56" spans="2:5" ht="17.25" thickBot="1">
      <c r="B56" s="33" t="s">
        <v>374</v>
      </c>
      <c r="C56" s="133"/>
      <c r="D56" s="134"/>
      <c r="E56" s="135"/>
    </row>
    <row r="57" spans="2:5" ht="33.75" thickBot="1">
      <c r="B57" s="33" t="s">
        <v>377</v>
      </c>
      <c r="C57" s="133">
        <f>'Таблица  1'!C10</f>
        <v>0</v>
      </c>
      <c r="D57" s="134"/>
      <c r="E57" s="135"/>
    </row>
    <row r="58" spans="2:5" ht="17.25" thickBot="1">
      <c r="B58" s="33" t="s">
        <v>378</v>
      </c>
      <c r="C58" s="133">
        <f>'Таблица  1'!C11</f>
        <v>25308.16</v>
      </c>
      <c r="D58" s="134"/>
      <c r="E58" s="135"/>
    </row>
    <row r="59" spans="2:5" ht="17.25" thickBot="1">
      <c r="B59" s="33" t="s">
        <v>372</v>
      </c>
      <c r="C59" s="133"/>
      <c r="D59" s="134"/>
      <c r="E59" s="135"/>
    </row>
    <row r="60" spans="2:5" ht="17.25" thickBot="1">
      <c r="B60" s="33" t="s">
        <v>379</v>
      </c>
      <c r="C60" s="133">
        <f>'Таблица  1'!C13</f>
        <v>2538.16</v>
      </c>
      <c r="D60" s="134"/>
      <c r="E60" s="135"/>
    </row>
    <row r="61" spans="2:5" ht="17.25" thickBot="1">
      <c r="B61" s="33" t="s">
        <v>380</v>
      </c>
      <c r="C61" s="133">
        <f>'Таблица  1'!C14</f>
        <v>0</v>
      </c>
      <c r="D61" s="134"/>
      <c r="E61" s="135"/>
    </row>
    <row r="62" spans="2:5" ht="17.25" thickBot="1">
      <c r="B62" s="33" t="s">
        <v>381</v>
      </c>
      <c r="C62" s="133">
        <f>'Таблица  1'!C15</f>
        <v>-9661.08</v>
      </c>
      <c r="D62" s="134"/>
      <c r="E62" s="135"/>
    </row>
    <row r="63" spans="2:5" ht="17.25" thickBot="1">
      <c r="B63" s="33" t="s">
        <v>372</v>
      </c>
      <c r="C63" s="133"/>
      <c r="D63" s="134"/>
      <c r="E63" s="135"/>
    </row>
    <row r="64" spans="2:5" ht="17.25" thickBot="1">
      <c r="B64" s="33" t="s">
        <v>382</v>
      </c>
      <c r="C64" s="133">
        <f>'Таблица  1'!C17</f>
        <v>0</v>
      </c>
      <c r="D64" s="134"/>
      <c r="E64" s="135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5" t="s">
        <v>370</v>
      </c>
      <c r="C68" s="147" t="s">
        <v>482</v>
      </c>
      <c r="D68" s="148"/>
      <c r="E68" s="149"/>
    </row>
    <row r="69" spans="2:5" ht="15" customHeight="1" thickBot="1">
      <c r="B69" s="156"/>
      <c r="C69" s="151" t="s">
        <v>483</v>
      </c>
      <c r="D69" s="145" t="s">
        <v>484</v>
      </c>
      <c r="E69" s="146"/>
    </row>
    <row r="70" spans="2:5" ht="18.75" customHeight="1" thickBot="1">
      <c r="B70" s="157"/>
      <c r="C70" s="152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12190597</v>
      </c>
      <c r="D72" s="81">
        <f>'Таблица  1'!D20</f>
        <v>12509311</v>
      </c>
      <c r="E72" s="81">
        <f>'Таблица  1'!E20</f>
        <v>9473981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11789709</v>
      </c>
      <c r="D74" s="81">
        <f>'Таблица  1'!D21</f>
        <v>12140012</v>
      </c>
      <c r="E74" s="81">
        <f>'Таблица  1'!E21</f>
        <v>9104642</v>
      </c>
    </row>
    <row r="75" spans="2:5" ht="17.25" thickBot="1">
      <c r="B75" s="33" t="s">
        <v>388</v>
      </c>
      <c r="C75" s="81">
        <f>'Таблица  1'!C22</f>
        <v>148744</v>
      </c>
      <c r="D75" s="81">
        <f>'Таблица  1'!D22</f>
        <v>117155</v>
      </c>
      <c r="E75" s="81">
        <f>'Таблица  1'!E22</f>
        <v>117195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1">
        <f>'Таблица  1'!C25</f>
        <v>252144</v>
      </c>
      <c r="D77" s="131">
        <f>'Таблица  1'!D25</f>
        <v>252144</v>
      </c>
      <c r="E77" s="131">
        <f>'Таблица  1'!E25</f>
        <v>252144</v>
      </c>
    </row>
    <row r="78" spans="2:5" ht="33">
      <c r="B78" s="74" t="s">
        <v>391</v>
      </c>
      <c r="C78" s="136"/>
      <c r="D78" s="136"/>
      <c r="E78" s="136"/>
    </row>
    <row r="79" spans="2:5" ht="17.25" thickBot="1">
      <c r="B79" s="33" t="s">
        <v>392</v>
      </c>
      <c r="C79" s="137"/>
      <c r="D79" s="137"/>
      <c r="E79" s="137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12190597</v>
      </c>
      <c r="D81" s="81">
        <f>'Таблица  1'!D29</f>
        <v>12509311</v>
      </c>
      <c r="E81" s="81">
        <f>'Таблица  1'!E29</f>
        <v>9473981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9879200</v>
      </c>
      <c r="D83" s="81">
        <f>'Таблица  1'!D31</f>
        <v>10165940</v>
      </c>
      <c r="E83" s="81">
        <f>'Таблица  1'!E31</f>
        <v>7091290</v>
      </c>
    </row>
    <row r="84" spans="2:5" ht="17.25" thickBot="1">
      <c r="B84" s="33" t="s">
        <v>457</v>
      </c>
      <c r="C84" s="81">
        <f>'Таблица  1'!C32</f>
        <v>31623</v>
      </c>
      <c r="D84" s="81">
        <f>'Таблица  1'!D32</f>
        <v>11330</v>
      </c>
      <c r="E84" s="81">
        <f>'Таблица  1'!E32</f>
        <v>11850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1068160</v>
      </c>
      <c r="D86" s="81">
        <f>'Таблица  1'!D34</f>
        <v>1125840</v>
      </c>
      <c r="E86" s="81">
        <f>'Таблица  1'!E34</f>
        <v>1182130</v>
      </c>
    </row>
    <row r="87" spans="2:5" ht="16.5">
      <c r="B87" s="74" t="s">
        <v>460</v>
      </c>
      <c r="C87" s="131">
        <f>'Таблица  1'!C36</f>
        <v>0</v>
      </c>
      <c r="D87" s="131">
        <f>'Таблица  1'!D36</f>
        <v>0</v>
      </c>
      <c r="E87" s="131">
        <f>'Таблица  1'!E36</f>
        <v>0</v>
      </c>
    </row>
    <row r="88" spans="2:5" ht="17.25" thickBot="1">
      <c r="B88" s="33" t="s">
        <v>396</v>
      </c>
      <c r="C88" s="132"/>
      <c r="D88" s="132"/>
      <c r="E88" s="132"/>
    </row>
    <row r="89" spans="2:5" ht="17.25" thickBot="1">
      <c r="B89" s="33" t="s">
        <v>461</v>
      </c>
      <c r="C89" s="81">
        <f>'Таблица  1'!C35</f>
        <v>225158</v>
      </c>
      <c r="D89" s="81">
        <f>'Таблица  1'!D35</f>
        <v>215790</v>
      </c>
      <c r="E89" s="81">
        <f>'Таблица  1'!E35</f>
        <v>226570</v>
      </c>
    </row>
    <row r="90" spans="2:5" ht="17.25" thickBot="1">
      <c r="B90" s="33" t="s">
        <v>462</v>
      </c>
      <c r="C90" s="81">
        <f>'Таблица  1'!C42</f>
        <v>87000</v>
      </c>
      <c r="D90" s="81">
        <f>'Таблица  1'!D42</f>
        <v>87000</v>
      </c>
      <c r="E90" s="81">
        <f>'Таблица  1'!E42</f>
        <v>87000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139050</v>
      </c>
      <c r="D92" s="81">
        <f>'Таблица  1'!D37</f>
        <v>133650</v>
      </c>
      <c r="E92" s="81">
        <f>'Таблица  1'!E37</f>
        <v>135450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501164</v>
      </c>
      <c r="D94" s="81">
        <f>'Таблица  1'!D39</f>
        <v>510519</v>
      </c>
      <c r="E94" s="81">
        <f>'Таблица  1'!E39</f>
        <v>481289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257682</v>
      </c>
      <c r="D96" s="81">
        <f>'Таблица  1'!D45</f>
        <v>257682</v>
      </c>
      <c r="E96" s="81">
        <f>'Таблица  1'!E45</f>
        <v>257682</v>
      </c>
    </row>
    <row r="97" spans="2:5" ht="33.75" thickBot="1">
      <c r="B97" s="33" t="s">
        <v>469</v>
      </c>
      <c r="C97" s="81">
        <f>'Таблица  1'!C40</f>
        <v>1560</v>
      </c>
      <c r="D97" s="81">
        <f>'Таблица  1'!D40</f>
        <v>1560</v>
      </c>
      <c r="E97" s="81">
        <f>'Таблица  1'!E40</f>
        <v>720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27095.2</v>
      </c>
      <c r="D99" s="81">
        <f>'Таблица  1'!D131</f>
        <v>27095.2</v>
      </c>
      <c r="E99" s="81">
        <f>'Таблица  1'!E131</f>
        <v>27095.2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2015-02-12T04:58:14Z</cp:lastPrinted>
  <dcterms:created xsi:type="dcterms:W3CDTF">2007-11-01T06:06:06Z</dcterms:created>
  <dcterms:modified xsi:type="dcterms:W3CDTF">2015-02-24T08:08:13Z</dcterms:modified>
  <cp:category/>
  <cp:version/>
  <cp:contentType/>
  <cp:contentStatus/>
</cp:coreProperties>
</file>