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<sst xmlns="http://schemas.openxmlformats.org/spreadsheetml/2006/main" count="1770" uniqueCount="563">
  <si>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</si>
  <si>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</si>
  <si>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</si>
  <si>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</si>
  <si>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</si>
  <si>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</si>
  <si>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</si>
  <si>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</si>
  <si>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</si>
  <si>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</si>
  <si>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</si>
  <si>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</si>
  <si>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</si>
  <si>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</si>
  <si>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</si>
  <si>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</si>
  <si>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</si>
  <si>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</si>
  <si>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</si>
  <si>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</si>
  <si>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</si>
  <si>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</si>
  <si>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</si>
  <si>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</si>
  <si>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</si>
  <si>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</si>
  <si>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</si>
  <si>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</si>
  <si>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</si>
  <si>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</si>
  <si>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</si>
  <si>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</si>
  <si>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</si>
  <si>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</si>
  <si>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</si>
  <si>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</si>
  <si>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</si>
  <si>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</si>
  <si>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</si>
  <si>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</si>
  <si>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</si>
  <si>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</si>
  <si>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</si>
  <si>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</si>
  <si>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</si>
  <si>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</si>
  <si>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</si>
  <si>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</si>
  <si>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</si>
  <si>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</si>
  <si>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</si>
  <si>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</si>
  <si>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</si>
  <si>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</si>
  <si>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</si>
  <si>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</si>
  <si>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</si>
  <si>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</si>
  <si>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</si>
  <si>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</si>
  <si>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</si>
  <si>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</si>
  <si>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</si>
  <si>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</si>
  <si>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</si>
  <si>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</si>
  <si>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</si>
  <si>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</si>
  <si>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</si>
  <si>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</si>
  <si>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</si>
  <si>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</si>
  <si>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</si>
  <si>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</si>
  <si>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</si>
  <si>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</si>
  <si>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</si>
  <si>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</si>
  <si>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</si>
  <si>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</si>
  <si>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</si>
  <si>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</si>
  <si>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</si>
  <si>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</si>
  <si>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</si>
  <si>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</si>
  <si>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</si>
  <si>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</si>
  <si>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</si>
  <si>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</si>
  <si>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</si>
  <si>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</si>
  <si>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</si>
  <si>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</si>
  <si>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</si>
  <si>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</si>
  <si>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</si>
  <si>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</si>
  <si>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</si>
  <si>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</si>
  <si>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</si>
  <si>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</si>
  <si>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</si>
  <si>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</si>
  <si>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</si>
  <si>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</si>
  <si>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</si>
  <si>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</si>
  <si>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</si>
  <si>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</si>
  <si>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</si>
  <si>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</si>
  <si>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</si>
  <si>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</si>
  <si>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</si>
  <si>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</si>
  <si>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</si>
  <si>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</si>
  <si>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</si>
  <si>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</si>
  <si>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</si>
  <si>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</si>
  <si>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</si>
  <si>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</si>
  <si>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</si>
  <si>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</si>
  <si>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</si>
  <si>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</si>
  <si>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</si>
  <si>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</si>
  <si>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</si>
  <si>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</si>
  <si>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</si>
  <si>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</si>
  <si>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</si>
  <si>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</si>
  <si>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</si>
  <si>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</si>
  <si>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</si>
  <si>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</si>
  <si>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</si>
  <si>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</si>
  <si>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</si>
  <si>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</si>
  <si>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</si>
  <si>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</si>
  <si>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</si>
  <si>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</si>
  <si>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</si>
  <si>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</si>
  <si>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</si>
  <si>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</si>
  <si>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</si>
  <si>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</si>
  <si>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</si>
  <si>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</si>
  <si>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</si>
  <si>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</si>
  <si>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</si>
  <si>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</si>
  <si>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</si>
  <si>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</si>
  <si>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</si>
  <si>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</si>
  <si>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</si>
  <si>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</si>
  <si>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</si>
  <si>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</si>
  <si>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</si>
  <si>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</si>
  <si>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</si>
  <si>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</si>
  <si>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</si>
  <si>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</si>
  <si>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</si>
  <si>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</si>
  <si>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</si>
  <si>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</si>
  <si>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</si>
  <si>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</si>
  <si>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</si>
  <si>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</si>
  <si>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</si>
  <si>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</si>
  <si>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</si>
  <si>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</si>
  <si>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</si>
  <si>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</si>
  <si>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</si>
  <si>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</si>
  <si>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</si>
  <si>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</si>
  <si>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</si>
  <si>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</si>
  <si>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</si>
  <si>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</si>
  <si>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</si>
  <si>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</si>
  <si>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</si>
  <si>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</si>
  <si>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</si>
  <si>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</si>
  <si>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</si>
  <si>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</si>
  <si>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</si>
  <si>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</si>
  <si>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</si>
  <si>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</si>
  <si>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</si>
  <si>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</si>
  <si>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</si>
  <si>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</si>
  <si>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</si>
  <si>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</si>
  <si>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</si>
  <si>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</si>
  <si>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</si>
  <si>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</si>
  <si>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</si>
  <si>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</si>
  <si>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</si>
  <si>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</si>
  <si>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</si>
  <si>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</si>
  <si>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</si>
  <si>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</si>
  <si>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</si>
  <si>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</si>
  <si>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</si>
  <si>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</si>
  <si>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</si>
  <si>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</si>
  <si>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</si>
  <si>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</si>
  <si>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</si>
  <si>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</si>
  <si>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</si>
  <si>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</si>
  <si>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</si>
  <si>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</si>
  <si>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</si>
  <si>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</si>
  <si>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</si>
  <si>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</si>
  <si>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</si>
  <si>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</si>
  <si>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</si>
  <si>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</si>
  <si>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</si>
  <si>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</si>
  <si>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</si>
  <si>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</si>
  <si>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</si>
  <si>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</si>
  <si>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</si>
  <si>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</si>
  <si>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</si>
  <si>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</si>
  <si>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</si>
  <si>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</si>
  <si>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</si>
  <si>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</si>
  <si>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</si>
  <si>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</si>
  <si>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</si>
  <si>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</si>
  <si>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</si>
  <si>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</si>
  <si>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</si>
  <si>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</si>
  <si>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</si>
  <si>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</si>
  <si>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</si>
  <si>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</si>
  <si>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</si>
  <si>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</si>
  <si>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</si>
  <si>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</si>
  <si>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</si>
  <si>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</si>
  <si>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</si>
  <si>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</si>
  <si>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</si>
  <si>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</si>
  <si>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</si>
  <si>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</si>
  <si>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</si>
  <si>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</si>
  <si>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</si>
  <si>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</si>
  <si>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</si>
  <si>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</si>
  <si>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</si>
  <si>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</si>
  <si>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</si>
  <si>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</si>
  <si>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</si>
  <si>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</si>
  <si>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</si>
  <si>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</si>
  <si>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</si>
  <si>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</si>
  <si>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</si>
  <si>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</si>
  <si>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</si>
  <si>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</si>
  <si>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</si>
  <si>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</si>
  <si>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</si>
  <si>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</si>
  <si>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</si>
  <si>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</si>
  <si>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</si>
  <si>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</si>
  <si>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</si>
  <si>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</si>
  <si>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</si>
  <si>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</si>
  <si>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</si>
  <si>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</si>
  <si>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</si>
  <si>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</si>
  <si>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</si>
  <si>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</si>
  <si>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</si>
  <si>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</si>
  <si>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</si>
  <si>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</si>
  <si>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</si>
  <si>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</si>
  <si>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</si>
  <si>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</si>
  <si>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</si>
  <si>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</si>
  <si>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</si>
  <si>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</si>
  <si>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</si>
  <si>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</si>
  <si>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</si>
  <si>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</si>
  <si>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</si>
  <si>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</si>
  <si>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</si>
  <si>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</si>
  <si>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</si>
  <si>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</si>
  <si>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</si>
  <si>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</si>
  <si>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</si>
  <si>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</si>
  <si>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</si>
  <si>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</si>
  <si>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</si>
  <si>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</si>
  <si>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</si>
  <si>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</si>
  <si>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</si>
  <si>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</si>
  <si>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</si>
  <si>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</si>
  <si>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</si>
  <si>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</si>
  <si>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</si>
  <si>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</si>
  <si>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</si>
  <si>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</si>
  <si>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</si>
  <si>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</si>
  <si>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</si>
  <si>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</si>
  <si>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</si>
  <si>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</si>
  <si>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</si>
  <si>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</si>
  <si>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</si>
  <si>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</si>
  <si>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</si>
  <si>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</si>
  <si>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</si>
  <si>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</si>
  <si>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</si>
  <si>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</si>
  <si>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</si>
  <si>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</si>
  <si>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</si>
  <si>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</si>
  <si>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</si>
  <si>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</si>
  <si>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</si>
  <si>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</si>
  <si>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</si>
  <si>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</si>
  <si>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</si>
  <si>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</si>
  <si>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</si>
  <si>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</si>
  <si>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</si>
  <si>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</si>
  <si>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</si>
  <si>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</si>
  <si>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</si>
  <si>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</si>
  <si>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</si>
  <si>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</si>
  <si>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</si>
  <si>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</si>
  <si>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</si>
  <si>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</si>
  <si>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</si>
  <si>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</si>
  <si>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</si>
  <si>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</si>
  <si>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</si>
  <si>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</si>
  <si>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</si>
  <si>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</si>
  <si>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</si>
  <si>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</si>
  <si>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</si>
  <si>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</si>
  <si>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</si>
  <si>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</si>
  <si>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</si>
  <si>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</si>
  <si>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</si>
  <si>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</si>
  <si>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</si>
  <si>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</si>
  <si>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</si>
  <si>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</si>
  <si>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</si>
  <si>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</si>
  <si>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</si>
  <si>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</si>
  <si>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</si>
  <si>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</si>
  <si>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</si>
  <si>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</si>
  <si>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</si>
  <si>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</si>
  <si>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</si>
  <si>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</si>
  <si>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</si>
  <si>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</si>
  <si>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</si>
  <si>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</si>
  <si>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</si>
  <si>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</si>
  <si>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</si>
  <si>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</si>
  <si>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</si>
  <si>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</si>
  <si>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</si>
  <si>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</si>
  <si>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</si>
  <si>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</si>
  <si>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</si>
  <si>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</si>
  <si>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</si>
  <si>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</si>
  <si>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</si>
  <si>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</si>
  <si>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</si>
  <si>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</si>
  <si>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</si>
  <si>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</si>
  <si>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</si>
  <si>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</si>
  <si>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</si>
  <si>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</si>
  <si>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</si>
  <si>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</si>
  <si>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</si>
  <si>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</si>
  <si>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</si>
  <si>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</si>
  <si>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</si>
  <si>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</si>
  <si>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</si>
  <si>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</si>
  <si>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</si>
  <si>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</si>
  <si>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</si>
  <si>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</si>
  <si>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</si>
  <si>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</si>
  <si>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</si>
  <si>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</si>
  <si>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</si>
  <si>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</si>
  <si>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</si>
  <si>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</si>
  <si>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</si>
  <si>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</si>
  <si>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</si>
  <si>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</si>
  <si>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</si>
  <si>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</si>
  <si>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</si>
  <si>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</si>
  <si>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</si>
  <si>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</si>
  <si>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</si>
  <si>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</si>
  <si>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</si>
  <si>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</si>
  <si>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</si>
  <si>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</si>
  <si>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</si>
  <si>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</si>
  <si>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</si>
  <si>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</si>
  <si>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</si>
  <si>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</si>
  <si>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</si>
  <si>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</si>
  <si>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</si>
  <si>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</si>
  <si>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</si>
  <si>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</si>
  <si>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</si>
  <si>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</si>
  <si>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</si>
  <si>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</si>
  <si>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</si>
  <si>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</si>
  <si>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</si>
  <si>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</si>
  <si>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</si>
  <si>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</si>
  <si>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</si>
  <si>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</si>
  <si>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 xml:space="preserve">Директор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</si>
  <si>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</si>
  <si>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</si>
  <si>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</si>
  <si>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</si>
  <si>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</si>
  <si>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</si>
  <si>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</si>
  <si>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</si>
  <si>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</si>
  <si>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</si>
  <si>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</si>
  <si>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</si>
  <si>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</si>
  <si>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</si>
  <si>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</si>
  <si>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</si>
  <si>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</si>
  <si>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</si>
  <si>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>_________  О.С. Реуцкая</t>
  </si>
  <si>
    <t>МБОУ СОШ № 32 с углубленным изучением предметов эстетического цикла</t>
  </si>
  <si>
    <t>О.С. Реуцкая</t>
  </si>
  <si>
    <t>Ю.В. Голубева</t>
  </si>
  <si>
    <t>692527, Российская Федерация, Приморский край, г. Уссурийск Уссурийского городского округа, ул. Андрея Кушнира, 23</t>
  </si>
  <si>
    <t>Цель - создание условий, гарантирующих охрану и управление здоровья обучающихся; формирование общей культуры личности обучающихся на основе усвоения обязательного минимума содержания общеобразовательных программ и государственных образовательных стндартов; адаптация к жизни в обществе, создание основы для осознанного выбора и формирование интеллектуально-творческой, эстетически нравственной личности обучающихся по целостным программам, обеспечивающим формирование и развитие навыков умственного труда и повышенную мотивацию к учению;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</si>
  <si>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Учреждение предоставляет платные образовательные услуги: обучение по дополнительным программам, включая программы по уходу и присмотру за детьми; субботней школы "Ступенька"; преподавания раннего обучение английскому языку.</t>
  </si>
  <si>
    <t xml:space="preserve">" 30  " декабря  201 4   г.                                                                                    </t>
  </si>
  <si>
    <t xml:space="preserve">    Дата составления " 30  " декабря   201 4   г.</t>
  </si>
  <si>
    <t xml:space="preserve"> " 30 " декабря   201 4      г.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</si>
  <si>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</si>
  <si>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2511037420/251101001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</si>
</sst>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EAEAEA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8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8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8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8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0" fillId="44" borderId="11" xfId="0" applyNumberFormat="1" applyFill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55" fillId="0" borderId="21" xfId="54" applyFont="1" applyBorder="1" applyAlignment="1" applyProtection="1">
      <alignment vertical="center" wrapText="1"/>
      <protection locked="0"/>
    </xf>
    <xf numFmtId="0" fontId="56" fillId="0" borderId="22" xfId="54" applyFont="1" applyBorder="1" applyAlignment="1" applyProtection="1">
      <alignment vertical="center" wrapText="1"/>
      <protection locked="0"/>
    </xf>
    <xf numFmtId="0" fontId="56" fillId="0" borderId="23" xfId="54" applyFont="1" applyBorder="1" applyAlignment="1" applyProtection="1">
      <alignment vertical="center" wrapText="1"/>
      <protection locked="0"/>
    </xf>
    <xf numFmtId="0" fontId="56" fillId="0" borderId="21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6" fillId="0" borderId="29" xfId="54" applyNumberFormat="1" applyFont="1" applyBorder="1" applyAlignment="1" applyProtection="1">
      <alignment horizontal="center" vertical="center" wrapText="1"/>
      <protection locked="0"/>
    </xf>
    <xf numFmtId="2" fontId="56" fillId="0" borderId="32" xfId="54" applyNumberFormat="1" applyFont="1" applyBorder="1" applyAlignment="1" applyProtection="1">
      <alignment horizontal="center" vertical="center" wrapText="1"/>
      <protection locked="0"/>
    </xf>
    <xf numFmtId="2" fontId="56" fillId="0" borderId="33" xfId="54" applyNumberFormat="1" applyFont="1" applyBorder="1" applyAlignment="1" applyProtection="1">
      <alignment horizontal="center" vertical="center" wrapText="1"/>
      <protection locked="0"/>
    </xf>
    <xf numFmtId="2" fontId="56" fillId="0" borderId="31" xfId="54" applyNumberFormat="1" applyFont="1" applyBorder="1" applyAlignment="1" applyProtection="1">
      <alignment horizontal="center" vertical="center" wrapText="1"/>
      <protection locked="0"/>
    </xf>
    <xf numFmtId="2" fontId="56" fillId="0" borderId="16" xfId="54" applyNumberFormat="1" applyFont="1" applyBorder="1" applyAlignment="1" applyProtection="1">
      <alignment horizontal="center" vertical="center" wrapText="1"/>
      <protection locked="0"/>
    </xf>
    <xf numFmtId="2" fontId="56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8" fillId="0" borderId="0" xfId="54" applyFont="1" applyBorder="1" applyAlignment="1" applyProtection="1">
      <alignment/>
      <protection locked="0"/>
    </xf>
    <xf numFmtId="0" fontId="56" fillId="0" borderId="29" xfId="54" applyFont="1" applyBorder="1" applyAlignment="1" applyProtection="1">
      <alignment vertical="center" wrapText="1"/>
      <protection locked="0"/>
    </xf>
    <xf numFmtId="0" fontId="56" fillId="0" borderId="32" xfId="54" applyFont="1" applyBorder="1" applyAlignment="1" applyProtection="1">
      <alignment vertical="center" wrapText="1"/>
      <protection locked="0"/>
    </xf>
    <xf numFmtId="0" fontId="56" fillId="0" borderId="33" xfId="54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8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8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5.emf" /><Relationship Id="rId3" Type="http://schemas.openxmlformats.org/officeDocument/2006/relationships/image" Target="../media/image10.emf" /><Relationship Id="rId4" Type="http://schemas.openxmlformats.org/officeDocument/2006/relationships/image" Target="../media/image1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5.emf" /><Relationship Id="rId8" Type="http://schemas.openxmlformats.org/officeDocument/2006/relationships/image" Target="../media/image17.emf" /><Relationship Id="rId9" Type="http://schemas.openxmlformats.org/officeDocument/2006/relationships/image" Target="../media/image9.emf" /><Relationship Id="rId10" Type="http://schemas.openxmlformats.org/officeDocument/2006/relationships/image" Target="../media/image3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8.emf" /><Relationship Id="rId14" Type="http://schemas.openxmlformats.org/officeDocument/2006/relationships/image" Target="../media/image7.emf" /><Relationship Id="rId15" Type="http://schemas.openxmlformats.org/officeDocument/2006/relationships/image" Target="../media/image6.emf" /><Relationship Id="rId16" Type="http://schemas.openxmlformats.org/officeDocument/2006/relationships/image" Target="../media/image4.emf" /><Relationship Id="rId17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540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541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3" t="s">
        <v>72</v>
      </c>
      <c r="C1" s="124"/>
      <c r="D1" s="124"/>
      <c r="E1" s="4"/>
      <c r="F1" s="4"/>
    </row>
    <row r="2" spans="1:10" ht="12.75" customHeight="1">
      <c r="A2" s="21"/>
      <c r="B2" s="125" t="s">
        <v>345</v>
      </c>
      <c r="C2" s="125"/>
      <c r="D2" s="125"/>
      <c r="E2" s="125"/>
      <c r="F2" s="124"/>
      <c r="G2" s="124"/>
      <c r="H2" s="124"/>
      <c r="I2" s="124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61" activePane="bottomLeft" state="frozen"/>
      <selection pane="topLeft" activeCell="A1" sqref="A1"/>
      <selection pane="bottomLeft" activeCell="C85" sqref="C85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547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539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64214598.24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88437239.13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61455078.74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8301423.54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486029.71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169237.54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94458.43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/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46">
        <v>2442727.33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>
        <v>0</v>
      </c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>
        <v>0</v>
      </c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53413937.76</v>
      </c>
      <c r="D20" s="54">
        <f>SUM(D21:D25)</f>
        <v>54856080</v>
      </c>
      <c r="E20" s="54">
        <f>SUM(E21:E25)</f>
        <v>56631920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50149910.76</v>
      </c>
      <c r="D21" s="46">
        <v>51712410</v>
      </c>
      <c r="E21" s="46">
        <v>53487650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1794027</v>
      </c>
      <c r="D22" s="46">
        <v>1754670</v>
      </c>
      <c r="E22" s="46">
        <v>1755270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1470000</v>
      </c>
      <c r="D25" s="43">
        <f>SUM(D26:D29)</f>
        <v>1389000</v>
      </c>
      <c r="E25" s="43">
        <f>SUM(E26:E29)</f>
        <v>1389000</v>
      </c>
      <c r="F25" s="42" t="s">
        <v>146</v>
      </c>
    </row>
    <row r="26" spans="1:6" ht="12.75">
      <c r="A26" s="42" t="s">
        <v>147</v>
      </c>
      <c r="B26" s="50" t="s">
        <v>148</v>
      </c>
      <c r="C26" s="122">
        <v>450000</v>
      </c>
      <c r="D26" s="122">
        <v>450000</v>
      </c>
      <c r="E26" s="122">
        <v>450000</v>
      </c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122"/>
      <c r="E27" s="122"/>
      <c r="F27" s="42" t="s">
        <v>152</v>
      </c>
    </row>
    <row r="28" spans="1:6" ht="12.75">
      <c r="A28" s="42" t="s">
        <v>153</v>
      </c>
      <c r="B28" s="50" t="s">
        <v>154</v>
      </c>
      <c r="C28" s="122">
        <v>1020000</v>
      </c>
      <c r="D28" s="122">
        <v>939000</v>
      </c>
      <c r="E28" s="122">
        <v>939000</v>
      </c>
      <c r="F28" s="42" t="s">
        <v>155</v>
      </c>
    </row>
    <row r="29" spans="1:6" ht="12.75">
      <c r="A29" s="42" t="s">
        <v>548</v>
      </c>
      <c r="B29" s="50" t="s">
        <v>549</v>
      </c>
      <c r="C29" s="46"/>
      <c r="D29" s="46"/>
      <c r="E29" s="46"/>
      <c r="F29" s="42" t="s">
        <v>550</v>
      </c>
    </row>
    <row r="30" spans="1:6" ht="12.75">
      <c r="A30" s="51" t="s">
        <v>156</v>
      </c>
      <c r="B30" s="52" t="s">
        <v>157</v>
      </c>
      <c r="C30" s="63">
        <f>SUM(C32:C46)-C42</f>
        <v>53413937.76</v>
      </c>
      <c r="D30" s="63">
        <f>SUM(D32:D46)-D42</f>
        <v>54856080</v>
      </c>
      <c r="E30" s="63">
        <f>SUM(E32:E46)-E42</f>
        <v>56631920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42386970</v>
      </c>
      <c r="D32" s="64">
        <f t="shared" si="0"/>
        <v>43788910</v>
      </c>
      <c r="E32" s="64">
        <f t="shared" si="0"/>
        <v>45289590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80754</v>
      </c>
      <c r="D33" s="64">
        <f t="shared" si="0"/>
        <v>62860</v>
      </c>
      <c r="E33" s="64">
        <f t="shared" si="0"/>
        <v>65710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3111720</v>
      </c>
      <c r="D35" s="64">
        <f t="shared" si="0"/>
        <v>3278940</v>
      </c>
      <c r="E35" s="64">
        <f t="shared" si="0"/>
        <v>3442140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1014655</v>
      </c>
      <c r="D36" s="64">
        <f t="shared" si="0"/>
        <v>947160</v>
      </c>
      <c r="E36" s="64">
        <f t="shared" si="0"/>
        <v>979510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1962580</v>
      </c>
      <c r="D38" s="64">
        <f t="shared" si="0"/>
        <v>1938380</v>
      </c>
      <c r="E38" s="64">
        <f t="shared" si="0"/>
        <v>2009700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2248860</v>
      </c>
      <c r="D40" s="64">
        <f t="shared" si="0"/>
        <v>2253670</v>
      </c>
      <c r="E40" s="64">
        <f t="shared" si="0"/>
        <v>2259110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2160</v>
      </c>
      <c r="D41" s="64">
        <f t="shared" si="0"/>
        <v>2160</v>
      </c>
      <c r="E41" s="64">
        <f t="shared" si="0"/>
        <v>2160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2160</v>
      </c>
      <c r="D42" s="64">
        <f t="shared" si="0"/>
        <v>2160</v>
      </c>
      <c r="E42" s="64">
        <f t="shared" si="0"/>
        <v>2160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974458.76</v>
      </c>
      <c r="D43" s="64">
        <f t="shared" si="0"/>
        <v>952220</v>
      </c>
      <c r="E43" s="64">
        <f t="shared" si="0"/>
        <v>952220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1631780</v>
      </c>
      <c r="D46" s="65">
        <f>SUM(D47:D50)</f>
        <v>1631780</v>
      </c>
      <c r="E46" s="65">
        <f>SUM(E47:E50)</f>
        <v>1631780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40000</v>
      </c>
      <c r="D47" s="64">
        <f t="shared" si="1"/>
        <v>40000</v>
      </c>
      <c r="E47" s="64">
        <f t="shared" si="1"/>
        <v>40000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64000</v>
      </c>
      <c r="D48" s="64">
        <f t="shared" si="1"/>
        <v>64000</v>
      </c>
      <c r="E48" s="64">
        <f t="shared" si="1"/>
        <v>64000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1524780</v>
      </c>
      <c r="D49" s="64">
        <f t="shared" si="1"/>
        <v>1524780</v>
      </c>
      <c r="E49" s="64">
        <f t="shared" si="1"/>
        <v>1524780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3000</v>
      </c>
      <c r="D50" s="64">
        <f t="shared" si="1"/>
        <v>3000</v>
      </c>
      <c r="E50" s="64">
        <f t="shared" si="1"/>
        <v>3000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50149910.76</v>
      </c>
      <c r="D51" s="54">
        <f>SUM(D52:D66)-D62</f>
        <v>51712410</v>
      </c>
      <c r="E51" s="54">
        <f>SUM(E52:E66)-E62</f>
        <v>53487650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42386970</v>
      </c>
      <c r="D52" s="46">
        <v>43788910</v>
      </c>
      <c r="E52" s="46">
        <v>45289590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58920</v>
      </c>
      <c r="D53" s="46">
        <v>61860</v>
      </c>
      <c r="E53" s="46">
        <v>64710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3096720</v>
      </c>
      <c r="D55" s="46">
        <v>3263940</v>
      </c>
      <c r="E55" s="46">
        <v>3427140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644132</v>
      </c>
      <c r="D56" s="46">
        <v>647160</v>
      </c>
      <c r="E56" s="46">
        <v>679510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1818380</v>
      </c>
      <c r="D58" s="46">
        <v>1818380</v>
      </c>
      <c r="E58" s="46">
        <v>1889700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94190</v>
      </c>
      <c r="D60" s="46">
        <v>99000</v>
      </c>
      <c r="E60" s="46">
        <v>103840</v>
      </c>
      <c r="F60" s="42" t="s">
        <v>241</v>
      </c>
    </row>
    <row r="61" spans="1:6" ht="25.5">
      <c r="A61" s="42" t="s">
        <v>242</v>
      </c>
      <c r="B61" s="50" t="s">
        <v>527</v>
      </c>
      <c r="C61" s="122">
        <v>2160</v>
      </c>
      <c r="D61" s="122">
        <v>2160</v>
      </c>
      <c r="E61" s="122">
        <v>2160</v>
      </c>
      <c r="F61" s="42" t="s">
        <v>243</v>
      </c>
    </row>
    <row r="62" spans="1:6" ht="12.75">
      <c r="A62" s="42" t="s">
        <v>244</v>
      </c>
      <c r="B62" s="50" t="s">
        <v>189</v>
      </c>
      <c r="C62" s="122">
        <v>2160</v>
      </c>
      <c r="D62" s="122">
        <v>2160</v>
      </c>
      <c r="E62" s="122">
        <v>2160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419658.76</v>
      </c>
      <c r="D63" s="46">
        <v>402220</v>
      </c>
      <c r="E63" s="46">
        <v>402220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1628780</v>
      </c>
      <c r="D66" s="43">
        <f>SUM(D67:D70)</f>
        <v>1628780</v>
      </c>
      <c r="E66" s="43">
        <f>SUM(E67:E70)</f>
        <v>1628780</v>
      </c>
      <c r="F66" s="42" t="s">
        <v>253</v>
      </c>
    </row>
    <row r="67" spans="1:6" ht="12.75">
      <c r="A67" s="42" t="s">
        <v>254</v>
      </c>
      <c r="B67" s="50" t="s">
        <v>204</v>
      </c>
      <c r="C67" s="122">
        <v>40000</v>
      </c>
      <c r="D67" s="122">
        <v>40000</v>
      </c>
      <c r="E67" s="122">
        <v>40000</v>
      </c>
      <c r="F67" s="42" t="s">
        <v>255</v>
      </c>
    </row>
    <row r="68" spans="1:6" ht="12.75">
      <c r="A68" s="42" t="s">
        <v>256</v>
      </c>
      <c r="B68" s="50" t="s">
        <v>207</v>
      </c>
      <c r="C68" s="122">
        <v>64000</v>
      </c>
      <c r="D68" s="122">
        <v>64000</v>
      </c>
      <c r="E68" s="122">
        <v>64000</v>
      </c>
      <c r="F68" s="42" t="s">
        <v>257</v>
      </c>
    </row>
    <row r="69" spans="1:6" ht="12.75">
      <c r="A69" s="42" t="s">
        <v>258</v>
      </c>
      <c r="B69" s="50" t="s">
        <v>210</v>
      </c>
      <c r="C69" s="122">
        <v>1524780</v>
      </c>
      <c r="D69" s="122">
        <v>1524780</v>
      </c>
      <c r="E69" s="122">
        <v>1524780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1794027</v>
      </c>
      <c r="D71" s="54">
        <f>SUM(D72:D86)-D82</f>
        <v>1754670</v>
      </c>
      <c r="E71" s="54">
        <f>SUM(E72:E86)-E82</f>
        <v>1755270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20834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9523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4200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1754670</v>
      </c>
      <c r="D80" s="46">
        <v>1754670</v>
      </c>
      <c r="E80" s="46">
        <v>1755270</v>
      </c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4800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8"/>
      <c r="D90" s="48"/>
      <c r="E90" s="48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1470000</v>
      </c>
      <c r="D91" s="54">
        <f>SUM(D92:D106)-D102</f>
        <v>1389000</v>
      </c>
      <c r="E91" s="54">
        <f>SUM(E92:E106)-E102</f>
        <v>1389000</v>
      </c>
      <c r="F91" s="42" t="s">
        <v>305</v>
      </c>
    </row>
    <row r="92" spans="1:6" ht="12.75">
      <c r="A92" s="42" t="s">
        <v>306</v>
      </c>
      <c r="B92" s="50" t="s">
        <v>511</v>
      </c>
      <c r="C92" s="46"/>
      <c r="D92" s="46"/>
      <c r="E92" s="46"/>
      <c r="F92" s="42" t="s">
        <v>307</v>
      </c>
    </row>
    <row r="93" spans="1:6" ht="12.75">
      <c r="A93" s="42" t="s">
        <v>308</v>
      </c>
      <c r="B93" s="50" t="s">
        <v>221</v>
      </c>
      <c r="C93" s="46">
        <v>1000</v>
      </c>
      <c r="D93" s="46">
        <v>1000</v>
      </c>
      <c r="E93" s="46">
        <v>1000</v>
      </c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15000</v>
      </c>
      <c r="D95" s="46">
        <v>15000</v>
      </c>
      <c r="E95" s="46">
        <v>15000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361000</v>
      </c>
      <c r="D96" s="46">
        <v>300000</v>
      </c>
      <c r="E96" s="46">
        <v>300000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140000</v>
      </c>
      <c r="D98" s="46">
        <v>120000</v>
      </c>
      <c r="E98" s="46">
        <v>120000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400000</v>
      </c>
      <c r="D100" s="46">
        <v>400000</v>
      </c>
      <c r="E100" s="46">
        <v>400000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550000</v>
      </c>
      <c r="D103" s="46">
        <v>550000</v>
      </c>
      <c r="E103" s="46">
        <v>550000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3000</v>
      </c>
      <c r="D106" s="47">
        <f>SUM(D107:D110)</f>
        <v>3000</v>
      </c>
      <c r="E106" s="47">
        <f>SUM(E107:E110)</f>
        <v>3000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>
        <v>3000</v>
      </c>
      <c r="D110" s="48">
        <v>3000</v>
      </c>
      <c r="E110" s="48">
        <v>3000</v>
      </c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/>
      <c r="D132" s="46"/>
      <c r="E132" s="46"/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65">
      <selection activeCell="C125" sqref="C125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4" t="s">
        <v>532</v>
      </c>
      <c r="E2" s="184"/>
    </row>
    <row r="3" spans="1:5" ht="16.5">
      <c r="A3" s="40"/>
      <c r="B3" s="36" t="s">
        <v>493</v>
      </c>
      <c r="C3" s="37"/>
      <c r="D3" s="184" t="s">
        <v>551</v>
      </c>
      <c r="E3" s="184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558</v>
      </c>
      <c r="C5" s="37"/>
      <c r="D5" s="78" t="s">
        <v>560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6" t="s">
        <v>347</v>
      </c>
      <c r="C9" s="126"/>
      <c r="D9" s="126"/>
      <c r="E9" s="126"/>
    </row>
    <row r="10" spans="1:5" ht="16.5">
      <c r="A10" s="40"/>
      <c r="B10" s="126" t="s">
        <v>543</v>
      </c>
      <c r="C10" s="126"/>
      <c r="D10" s="126"/>
      <c r="E10" s="126"/>
    </row>
    <row r="11" spans="1:5" ht="16.5">
      <c r="A11" s="40"/>
      <c r="B11" s="126" t="s">
        <v>542</v>
      </c>
      <c r="C11" s="185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559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31" t="s">
        <v>552</v>
      </c>
      <c r="D15" s="129"/>
      <c r="E15" s="130"/>
    </row>
    <row r="16" spans="2:5" ht="33.75" thickBot="1">
      <c r="B16" s="33" t="s">
        <v>350</v>
      </c>
      <c r="C16" s="132" t="s">
        <v>351</v>
      </c>
      <c r="D16" s="133"/>
      <c r="E16" s="134"/>
    </row>
    <row r="17" spans="2:5" ht="51.75" customHeight="1" thickBot="1">
      <c r="B17" s="33" t="s">
        <v>352</v>
      </c>
      <c r="C17" s="131" t="s">
        <v>555</v>
      </c>
      <c r="D17" s="129"/>
      <c r="E17" s="130"/>
    </row>
    <row r="18" spans="2:5" ht="17.25" thickBot="1">
      <c r="B18" s="33" t="s">
        <v>353</v>
      </c>
      <c r="C18" s="131" t="s">
        <v>562</v>
      </c>
      <c r="D18" s="129"/>
      <c r="E18" s="130"/>
    </row>
    <row r="19" spans="2:5" ht="17.25" thickBot="1">
      <c r="B19" s="33" t="s">
        <v>355</v>
      </c>
      <c r="C19" s="132" t="s">
        <v>505</v>
      </c>
      <c r="D19" s="133"/>
      <c r="E19" s="134"/>
    </row>
    <row r="20" spans="2:5" ht="33.75" thickBot="1">
      <c r="B20" s="33" t="s">
        <v>357</v>
      </c>
      <c r="C20" s="132" t="s">
        <v>546</v>
      </c>
      <c r="D20" s="133"/>
      <c r="E20" s="134"/>
    </row>
    <row r="21" spans="2:5" ht="33.75" thickBot="1">
      <c r="B21" s="33" t="s">
        <v>359</v>
      </c>
      <c r="C21" s="132" t="s">
        <v>510</v>
      </c>
      <c r="D21" s="133"/>
      <c r="E21" s="134"/>
    </row>
    <row r="22" spans="2:3" ht="16.5">
      <c r="B22" s="195"/>
      <c r="C22" s="196"/>
    </row>
    <row r="23" spans="2:5" ht="16.5">
      <c r="B23" s="127" t="s">
        <v>360</v>
      </c>
      <c r="C23" s="127"/>
      <c r="D23" s="127"/>
      <c r="E23" s="127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28" t="s">
        <v>556</v>
      </c>
      <c r="D25" s="129"/>
      <c r="E25" s="130"/>
    </row>
    <row r="26" spans="2:5" ht="54.75" customHeight="1">
      <c r="B26" s="157" t="s">
        <v>362</v>
      </c>
      <c r="C26" s="186" t="s">
        <v>557</v>
      </c>
      <c r="D26" s="187"/>
      <c r="E26" s="188"/>
    </row>
    <row r="27" spans="2:5" ht="40.5" customHeight="1">
      <c r="B27" s="180"/>
      <c r="C27" s="189"/>
      <c r="D27" s="190"/>
      <c r="E27" s="191"/>
    </row>
    <row r="28" spans="2:5" ht="2.25" customHeight="1" thickBot="1">
      <c r="B28" s="180"/>
      <c r="C28" s="189"/>
      <c r="D28" s="190"/>
      <c r="E28" s="191"/>
    </row>
    <row r="29" spans="2:5" ht="44.25" customHeight="1" hidden="1" thickBot="1">
      <c r="B29" s="180"/>
      <c r="C29" s="189"/>
      <c r="D29" s="190"/>
      <c r="E29" s="191"/>
    </row>
    <row r="30" spans="2:5" ht="12.75" customHeight="1" hidden="1" thickBot="1">
      <c r="B30" s="180"/>
      <c r="C30" s="189"/>
      <c r="D30" s="190"/>
      <c r="E30" s="191"/>
    </row>
    <row r="31" spans="2:5" ht="81" customHeight="1" hidden="1" thickBot="1">
      <c r="B31" s="158"/>
      <c r="C31" s="192"/>
      <c r="D31" s="193"/>
      <c r="E31" s="194"/>
    </row>
    <row r="32" spans="2:5" ht="20.25" customHeight="1">
      <c r="B32" s="157" t="s">
        <v>363</v>
      </c>
      <c r="C32" s="162">
        <v>88437239.13</v>
      </c>
      <c r="D32" s="163"/>
      <c r="E32" s="164"/>
    </row>
    <row r="33" spans="2:5" ht="30.75" customHeight="1" thickBot="1">
      <c r="B33" s="158"/>
      <c r="C33" s="165"/>
      <c r="D33" s="166"/>
      <c r="E33" s="167"/>
    </row>
    <row r="34" spans="2:5" ht="12.75" customHeight="1">
      <c r="B34" s="157" t="s">
        <v>364</v>
      </c>
      <c r="C34" s="162">
        <v>88437239.13</v>
      </c>
      <c r="D34" s="163"/>
      <c r="E34" s="164"/>
    </row>
    <row r="35" spans="2:5" ht="39.75" customHeight="1" thickBot="1">
      <c r="B35" s="158"/>
      <c r="C35" s="165"/>
      <c r="D35" s="166"/>
      <c r="E35" s="167"/>
    </row>
    <row r="36" spans="2:5" ht="12.75">
      <c r="B36" s="157" t="s">
        <v>365</v>
      </c>
      <c r="C36" s="168"/>
      <c r="D36" s="169"/>
      <c r="E36" s="170"/>
    </row>
    <row r="37" spans="2:5" ht="12.75">
      <c r="B37" s="180"/>
      <c r="C37" s="181"/>
      <c r="D37" s="182"/>
      <c r="E37" s="183"/>
    </row>
    <row r="38" spans="2:5" ht="28.5" customHeight="1" thickBot="1">
      <c r="B38" s="158"/>
      <c r="C38" s="171"/>
      <c r="D38" s="172"/>
      <c r="E38" s="173"/>
    </row>
    <row r="39" spans="2:5" ht="12.75" customHeight="1">
      <c r="B39" s="159" t="s">
        <v>366</v>
      </c>
      <c r="C39" s="168"/>
      <c r="D39" s="169"/>
      <c r="E39" s="170"/>
    </row>
    <row r="40" spans="2:5" ht="39" customHeight="1" thickBot="1">
      <c r="B40" s="161"/>
      <c r="C40" s="171"/>
      <c r="D40" s="172"/>
      <c r="E40" s="173"/>
    </row>
    <row r="41" spans="2:5" ht="12.75" customHeight="1">
      <c r="B41" s="157" t="s">
        <v>367</v>
      </c>
      <c r="C41" s="162">
        <v>8301423.54</v>
      </c>
      <c r="D41" s="163"/>
      <c r="E41" s="164"/>
    </row>
    <row r="42" spans="2:5" ht="39" customHeight="1" thickBot="1">
      <c r="B42" s="158"/>
      <c r="C42" s="165"/>
      <c r="D42" s="166"/>
      <c r="E42" s="167"/>
    </row>
    <row r="43" spans="2:5" ht="12.75" customHeight="1">
      <c r="B43" s="157" t="s">
        <v>368</v>
      </c>
      <c r="C43" s="162">
        <v>3057831.16</v>
      </c>
      <c r="D43" s="163"/>
      <c r="E43" s="164"/>
    </row>
    <row r="44" spans="2:5" ht="24" customHeight="1" thickBot="1">
      <c r="B44" s="158"/>
      <c r="C44" s="165"/>
      <c r="D44" s="166"/>
      <c r="E44" s="167"/>
    </row>
    <row r="45" spans="2:3" ht="16.5">
      <c r="B45" s="30"/>
      <c r="C45" s="28"/>
    </row>
    <row r="46" spans="2:5" ht="16.5">
      <c r="B46" s="127" t="s">
        <v>369</v>
      </c>
      <c r="C46" s="127"/>
      <c r="D46" s="127"/>
      <c r="E46" s="127"/>
    </row>
    <row r="47" spans="2:3" ht="17.25" thickBot="1">
      <c r="B47" s="30"/>
      <c r="C47" s="28"/>
    </row>
    <row r="48" spans="2:5" ht="17.25" customHeight="1">
      <c r="B48" s="157" t="s">
        <v>370</v>
      </c>
      <c r="C48" s="174" t="s">
        <v>482</v>
      </c>
      <c r="D48" s="175"/>
      <c r="E48" s="176"/>
    </row>
    <row r="49" spans="2:5" ht="13.5" thickBot="1">
      <c r="B49" s="158"/>
      <c r="C49" s="177"/>
      <c r="D49" s="178"/>
      <c r="E49" s="179"/>
    </row>
    <row r="50" spans="2:5" ht="17.25" thickBot="1">
      <c r="B50" s="33" t="s">
        <v>371</v>
      </c>
      <c r="C50" s="137">
        <f>'Таблица  1'!C5</f>
        <v>64214598.24</v>
      </c>
      <c r="D50" s="138"/>
      <c r="E50" s="139"/>
    </row>
    <row r="51" spans="2:5" ht="17.25" thickBot="1">
      <c r="B51" s="33" t="s">
        <v>372</v>
      </c>
      <c r="C51" s="137"/>
      <c r="D51" s="138"/>
      <c r="E51" s="139"/>
    </row>
    <row r="52" spans="2:5" ht="33.75" thickBot="1">
      <c r="B52" s="33" t="s">
        <v>373</v>
      </c>
      <c r="C52" s="137">
        <f>'Таблица  1'!C7</f>
        <v>88437239.13</v>
      </c>
      <c r="D52" s="138"/>
      <c r="E52" s="139"/>
    </row>
    <row r="53" spans="2:5" ht="17.25" thickBot="1">
      <c r="B53" s="33" t="s">
        <v>374</v>
      </c>
      <c r="C53" s="137"/>
      <c r="D53" s="138"/>
      <c r="E53" s="139"/>
    </row>
    <row r="54" spans="2:5" ht="33.75" thickBot="1">
      <c r="B54" s="33" t="s">
        <v>375</v>
      </c>
      <c r="C54" s="137">
        <f>'Таблица  1'!C8</f>
        <v>61455078.74</v>
      </c>
      <c r="D54" s="138"/>
      <c r="E54" s="139"/>
    </row>
    <row r="55" spans="2:5" ht="33.75" thickBot="1">
      <c r="B55" s="33" t="s">
        <v>376</v>
      </c>
      <c r="C55" s="137">
        <f>'Таблица  1'!C9</f>
        <v>8301423.54</v>
      </c>
      <c r="D55" s="138"/>
      <c r="E55" s="139"/>
    </row>
    <row r="56" spans="2:5" ht="17.25" thickBot="1">
      <c r="B56" s="33" t="s">
        <v>374</v>
      </c>
      <c r="C56" s="137"/>
      <c r="D56" s="138"/>
      <c r="E56" s="139"/>
    </row>
    <row r="57" spans="2:5" ht="33.75" thickBot="1">
      <c r="B57" s="33" t="s">
        <v>377</v>
      </c>
      <c r="C57" s="137">
        <f>'Таблица  1'!C10</f>
        <v>486029.71</v>
      </c>
      <c r="D57" s="138"/>
      <c r="E57" s="139"/>
    </row>
    <row r="58" spans="2:5" ht="17.25" thickBot="1">
      <c r="B58" s="33" t="s">
        <v>378</v>
      </c>
      <c r="C58" s="137">
        <f>'Таблица  1'!C11</f>
        <v>169237.54</v>
      </c>
      <c r="D58" s="138"/>
      <c r="E58" s="139"/>
    </row>
    <row r="59" spans="2:5" ht="17.25" thickBot="1">
      <c r="B59" s="33" t="s">
        <v>372</v>
      </c>
      <c r="C59" s="137"/>
      <c r="D59" s="138"/>
      <c r="E59" s="139"/>
    </row>
    <row r="60" spans="2:5" ht="17.25" thickBot="1">
      <c r="B60" s="33" t="s">
        <v>379</v>
      </c>
      <c r="C60" s="137">
        <f>'Таблица  1'!C13</f>
        <v>94458.43</v>
      </c>
      <c r="D60" s="138"/>
      <c r="E60" s="139"/>
    </row>
    <row r="61" spans="2:5" ht="17.25" thickBot="1">
      <c r="B61" s="33" t="s">
        <v>380</v>
      </c>
      <c r="C61" s="137">
        <f>'Таблица  1'!C14</f>
        <v>0</v>
      </c>
      <c r="D61" s="138"/>
      <c r="E61" s="139"/>
    </row>
    <row r="62" spans="2:5" ht="17.25" thickBot="1">
      <c r="B62" s="33" t="s">
        <v>381</v>
      </c>
      <c r="C62" s="137">
        <f>'Таблица  1'!C15</f>
        <v>2442727.33</v>
      </c>
      <c r="D62" s="138"/>
      <c r="E62" s="139"/>
    </row>
    <row r="63" spans="2:5" ht="17.25" thickBot="1">
      <c r="B63" s="33" t="s">
        <v>372</v>
      </c>
      <c r="C63" s="137"/>
      <c r="D63" s="138"/>
      <c r="E63" s="139"/>
    </row>
    <row r="64" spans="2:5" ht="17.25" thickBot="1">
      <c r="B64" s="33" t="s">
        <v>382</v>
      </c>
      <c r="C64" s="137">
        <f>'Таблица  1'!C17</f>
        <v>0</v>
      </c>
      <c r="D64" s="138"/>
      <c r="E64" s="139"/>
    </row>
    <row r="65" spans="2:3" ht="16.5">
      <c r="B65" s="30"/>
      <c r="C65" s="28"/>
    </row>
    <row r="66" spans="2:5" ht="16.5">
      <c r="B66" s="127" t="s">
        <v>383</v>
      </c>
      <c r="C66" s="127"/>
      <c r="D66" s="127"/>
      <c r="E66" s="127"/>
    </row>
    <row r="67" spans="2:3" ht="17.25" thickBot="1">
      <c r="B67" s="75"/>
      <c r="C67" s="76"/>
    </row>
    <row r="68" spans="2:5" ht="19.5" customHeight="1" thickBot="1">
      <c r="B68" s="159" t="s">
        <v>370</v>
      </c>
      <c r="C68" s="151" t="s">
        <v>482</v>
      </c>
      <c r="D68" s="152"/>
      <c r="E68" s="153"/>
    </row>
    <row r="69" spans="2:5" ht="15" customHeight="1" thickBot="1">
      <c r="B69" s="160"/>
      <c r="C69" s="155" t="s">
        <v>544</v>
      </c>
      <c r="D69" s="149" t="s">
        <v>484</v>
      </c>
      <c r="E69" s="150"/>
    </row>
    <row r="70" spans="2:5" ht="50.25" customHeight="1" thickBot="1">
      <c r="B70" s="161"/>
      <c r="C70" s="156"/>
      <c r="D70" s="120" t="s">
        <v>533</v>
      </c>
      <c r="E70" s="121" t="s">
        <v>545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53413937.76</v>
      </c>
      <c r="D72" s="116">
        <f>'Таблица  1'!D20</f>
        <v>54856080</v>
      </c>
      <c r="E72" s="116">
        <f>'Таблица  1'!E20</f>
        <v>56631920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50149910.76</v>
      </c>
      <c r="D74" s="81">
        <f>'Таблица  1'!D21</f>
        <v>51712410</v>
      </c>
      <c r="E74" s="81">
        <f>'Таблица  1'!E21</f>
        <v>53487650</v>
      </c>
    </row>
    <row r="75" spans="2:5" ht="17.25" thickBot="1">
      <c r="B75" s="33" t="s">
        <v>388</v>
      </c>
      <c r="C75" s="81">
        <f>'Таблица  1'!C22</f>
        <v>1794027</v>
      </c>
      <c r="D75" s="81">
        <f>'Таблица  1'!D22</f>
        <v>1754670</v>
      </c>
      <c r="E75" s="81">
        <f>'Таблица  1'!E22</f>
        <v>1755270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5">
        <f>'Таблица  1'!C25</f>
        <v>1470000</v>
      </c>
      <c r="D77" s="135">
        <f>'Таблица  1'!D25</f>
        <v>1389000</v>
      </c>
      <c r="E77" s="135">
        <f>'Таблица  1'!E25</f>
        <v>1389000</v>
      </c>
    </row>
    <row r="78" spans="2:5" ht="33">
      <c r="B78" s="74" t="s">
        <v>391</v>
      </c>
      <c r="C78" s="140"/>
      <c r="D78" s="140"/>
      <c r="E78" s="140"/>
    </row>
    <row r="79" spans="2:5" ht="33.75" thickBot="1">
      <c r="B79" s="33" t="s">
        <v>536</v>
      </c>
      <c r="C79" s="141"/>
      <c r="D79" s="141"/>
      <c r="E79" s="141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53413937.76</v>
      </c>
      <c r="D81" s="116">
        <f>'Таблица  1'!D30</f>
        <v>54856080</v>
      </c>
      <c r="E81" s="116">
        <f>'Таблица  1'!E30</f>
        <v>56631920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42386970</v>
      </c>
      <c r="D83" s="81">
        <f>'Таблица  1'!D32</f>
        <v>43788910</v>
      </c>
      <c r="E83" s="81">
        <f>'Таблица  1'!E32</f>
        <v>45289590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80754</v>
      </c>
      <c r="D84" s="81">
        <f>'Таблица  1'!D33</f>
        <v>62860</v>
      </c>
      <c r="E84" s="81">
        <f>'Таблица  1'!E33</f>
        <v>65710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4" t="s">
        <v>419</v>
      </c>
      <c r="L85" s="154"/>
      <c r="M85" s="154"/>
    </row>
    <row r="86" spans="2:13" ht="17.25" thickBot="1">
      <c r="B86" s="33" t="s">
        <v>506</v>
      </c>
      <c r="C86" s="81">
        <f>'Таблица  1'!C35</f>
        <v>3111720</v>
      </c>
      <c r="D86" s="81">
        <f>'Таблица  1'!D35</f>
        <v>3278940</v>
      </c>
      <c r="E86" s="81">
        <f>'Таблица  1'!E35</f>
        <v>3442140</v>
      </c>
      <c r="H86" s="86">
        <f>C75-C116</f>
        <v>0</v>
      </c>
      <c r="I86" s="86">
        <f>D75-D116</f>
        <v>0</v>
      </c>
      <c r="J86" s="86">
        <f>E75-E116</f>
        <v>0</v>
      </c>
      <c r="K86" s="154"/>
      <c r="L86" s="154"/>
      <c r="M86" s="154"/>
    </row>
    <row r="87" spans="2:13" ht="16.5">
      <c r="B87" s="74" t="s">
        <v>460</v>
      </c>
      <c r="C87" s="135">
        <f>'Таблица  1'!C37</f>
        <v>0</v>
      </c>
      <c r="D87" s="135">
        <f>'Таблица  1'!D37</f>
        <v>0</v>
      </c>
      <c r="E87" s="135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4"/>
      <c r="L87" s="154"/>
      <c r="M87" s="154"/>
    </row>
    <row r="88" spans="2:13" ht="17.25" thickBot="1">
      <c r="B88" s="33" t="s">
        <v>396</v>
      </c>
      <c r="C88" s="136"/>
      <c r="D88" s="136"/>
      <c r="E88" s="136"/>
      <c r="H88" s="86">
        <f>C77-C133</f>
        <v>0</v>
      </c>
      <c r="I88" s="86">
        <f>D77-D133</f>
        <v>0</v>
      </c>
      <c r="J88" s="86">
        <f>E77-E133</f>
        <v>0</v>
      </c>
      <c r="K88" s="154"/>
      <c r="L88" s="154"/>
      <c r="M88" s="154"/>
    </row>
    <row r="89" spans="2:10" ht="17.25" thickBot="1">
      <c r="B89" s="33" t="s">
        <v>461</v>
      </c>
      <c r="C89" s="81">
        <f>'Таблица  1'!C36</f>
        <v>1014655</v>
      </c>
      <c r="D89" s="81">
        <f>'Таблица  1'!D36</f>
        <v>947160</v>
      </c>
      <c r="E89" s="81">
        <f>'Таблица  1'!E36</f>
        <v>979510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974458.76</v>
      </c>
      <c r="D90" s="81">
        <f>'Таблица  1'!D43</f>
        <v>952220</v>
      </c>
      <c r="E90" s="81">
        <f>'Таблица  1'!E43</f>
        <v>952220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53413937.76</v>
      </c>
      <c r="I91" s="88">
        <f>D83+D84+D85+D86+D87+D89+D90+D91+D92+D93+D94+D95+D96+D97</f>
        <v>54856080</v>
      </c>
      <c r="J91" s="88">
        <f>E83+E84+E85+E86+E87+E89+E90+E91+E92+E93+E94+E95+E96+E97</f>
        <v>56631920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1962580</v>
      </c>
      <c r="D92" s="81">
        <f>'Таблица  1'!D38</f>
        <v>1938380</v>
      </c>
      <c r="E92" s="81">
        <f>'Таблица  1'!E38</f>
        <v>2009700</v>
      </c>
      <c r="H92" s="89">
        <f>C99+C116+C133+C151</f>
        <v>53413937.76</v>
      </c>
      <c r="I92" s="89">
        <f>D99+D116+D133+D151</f>
        <v>54856080</v>
      </c>
      <c r="J92" s="89">
        <f>E99+E116+E133+E151</f>
        <v>56631920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2248860</v>
      </c>
      <c r="D94" s="81">
        <f>'Таблица  1'!D40</f>
        <v>2253670</v>
      </c>
      <c r="E94" s="81">
        <f>'Таблица  1'!E40</f>
        <v>2259110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1631780</v>
      </c>
      <c r="D96" s="81">
        <f>'Таблица  1'!D46</f>
        <v>1631780</v>
      </c>
      <c r="E96" s="81">
        <f>'Таблица  1'!E46</f>
        <v>1631780</v>
      </c>
    </row>
    <row r="97" spans="2:5" ht="33.75" thickBot="1">
      <c r="B97" s="33" t="s">
        <v>469</v>
      </c>
      <c r="C97" s="81">
        <f>'Таблица  1'!C41</f>
        <v>2160</v>
      </c>
      <c r="D97" s="81">
        <f>'Таблица  1'!D41</f>
        <v>2160</v>
      </c>
      <c r="E97" s="81">
        <f>'Таблица  1'!E41</f>
        <v>2160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50149910.76</v>
      </c>
      <c r="D99" s="116">
        <f>'Таблица  1'!D51</f>
        <v>51712410</v>
      </c>
      <c r="E99" s="116">
        <f>'Таблица  1'!E51</f>
        <v>53487650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42386970</v>
      </c>
      <c r="D101" s="81">
        <f>'Таблица  1'!D52</f>
        <v>43788910</v>
      </c>
      <c r="E101" s="81">
        <f>'Таблица  1'!E52</f>
        <v>45289590</v>
      </c>
    </row>
    <row r="102" spans="2:5" ht="17.25" thickBot="1">
      <c r="B102" s="33" t="s">
        <v>470</v>
      </c>
      <c r="C102" s="81">
        <f>'Таблица  1'!C53</f>
        <v>58920</v>
      </c>
      <c r="D102" s="81">
        <f>'Таблица  1'!D53</f>
        <v>61860</v>
      </c>
      <c r="E102" s="81">
        <f>'Таблица  1'!E53</f>
        <v>64710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3096720</v>
      </c>
      <c r="D104" s="81">
        <f>'Таблица  1'!D55</f>
        <v>3263940</v>
      </c>
      <c r="E104" s="81">
        <f>'Таблица  1'!E55</f>
        <v>3427140</v>
      </c>
    </row>
    <row r="105" spans="2:5" ht="16.5">
      <c r="B105" s="74" t="s">
        <v>472</v>
      </c>
      <c r="C105" s="135">
        <f>'Таблица  1'!C57</f>
        <v>0</v>
      </c>
      <c r="D105" s="135">
        <f>'Таблица  1'!D57</f>
        <v>0</v>
      </c>
      <c r="E105" s="135">
        <f>'Таблица  1'!E57</f>
        <v>0</v>
      </c>
    </row>
    <row r="106" spans="2:5" ht="17.25" thickBot="1">
      <c r="B106" s="33" t="s">
        <v>396</v>
      </c>
      <c r="C106" s="136"/>
      <c r="D106" s="136"/>
      <c r="E106" s="136"/>
    </row>
    <row r="107" spans="2:5" ht="17.25" thickBot="1">
      <c r="B107" s="33" t="s">
        <v>473</v>
      </c>
      <c r="C107" s="81">
        <f>'Таблица  1'!C56</f>
        <v>644132</v>
      </c>
      <c r="D107" s="81">
        <f>'Таблица  1'!D56</f>
        <v>647160</v>
      </c>
      <c r="E107" s="81">
        <f>'Таблица  1'!E56</f>
        <v>679510</v>
      </c>
    </row>
    <row r="108" spans="2:5" ht="17.25" thickBot="1">
      <c r="B108" s="33" t="s">
        <v>474</v>
      </c>
      <c r="C108" s="81">
        <f>'Таблица  1'!C63</f>
        <v>419658.76</v>
      </c>
      <c r="D108" s="81">
        <f>'Таблица  1'!D63</f>
        <v>402220</v>
      </c>
      <c r="E108" s="81">
        <f>'Таблица  1'!E63</f>
        <v>402220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1818380</v>
      </c>
      <c r="D110" s="81">
        <f>'Таблица  1'!D58</f>
        <v>1818380</v>
      </c>
      <c r="E110" s="81">
        <f>'Таблица  1'!E58</f>
        <v>1889700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94190</v>
      </c>
      <c r="D112" s="81">
        <f>'Таблица  1'!D60</f>
        <v>99000</v>
      </c>
      <c r="E112" s="81">
        <f>'Таблица  1'!E60</f>
        <v>103840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1628780</v>
      </c>
      <c r="D114" s="81">
        <f>'Таблица  1'!D66</f>
        <v>1628780</v>
      </c>
      <c r="E114" s="81">
        <f>'Таблица  1'!E66</f>
        <v>1628780</v>
      </c>
    </row>
    <row r="115" spans="2:5" ht="33.75" thickBot="1">
      <c r="B115" s="33" t="s">
        <v>481</v>
      </c>
      <c r="C115" s="81">
        <f>'Таблица  1'!C61</f>
        <v>2160</v>
      </c>
      <c r="D115" s="81">
        <f>'Таблица  1'!D61</f>
        <v>2160</v>
      </c>
      <c r="E115" s="81">
        <f>'Таблица  1'!E61</f>
        <v>2160</v>
      </c>
    </row>
    <row r="116" spans="2:5" ht="18" thickBot="1">
      <c r="B116" s="114" t="s">
        <v>401</v>
      </c>
      <c r="C116" s="116">
        <f>'Таблица  1'!C71</f>
        <v>1794027</v>
      </c>
      <c r="D116" s="116">
        <f>'Таблица  1'!D71</f>
        <v>1754670</v>
      </c>
      <c r="E116" s="116">
        <f>'Таблица  1'!E71</f>
        <v>1755270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20834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35">
        <f>'Таблица  1'!C77</f>
        <v>0</v>
      </c>
      <c r="D122" s="135">
        <f>'Таблица  1'!D77</f>
        <v>0</v>
      </c>
      <c r="E122" s="135">
        <f>'Таблица  1'!E77</f>
        <v>0</v>
      </c>
    </row>
    <row r="123" spans="2:5" ht="17.25" thickBot="1">
      <c r="B123" s="33" t="s">
        <v>396</v>
      </c>
      <c r="C123" s="136"/>
      <c r="D123" s="136"/>
      <c r="E123" s="136"/>
    </row>
    <row r="124" spans="2:5" ht="17.25" thickBot="1">
      <c r="B124" s="33" t="s">
        <v>473</v>
      </c>
      <c r="C124" s="81">
        <f>'Таблица  1'!C76</f>
        <v>9523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4800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4200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1754670</v>
      </c>
      <c r="D129" s="81">
        <f>'Таблица  1'!D80</f>
        <v>1754670</v>
      </c>
      <c r="E129" s="81">
        <f>'Таблица  1'!E80</f>
        <v>1755270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47">
        <f>'Таблица  1'!C91</f>
        <v>1470000</v>
      </c>
      <c r="D133" s="147">
        <f>'Таблица  1'!D91</f>
        <v>1389000</v>
      </c>
      <c r="E133" s="147">
        <f>'Таблица  1'!E91</f>
        <v>1389000</v>
      </c>
    </row>
    <row r="134" spans="2:5" ht="18" thickBot="1">
      <c r="B134" s="115" t="s">
        <v>426</v>
      </c>
      <c r="C134" s="148"/>
      <c r="D134" s="148"/>
      <c r="E134" s="148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0</v>
      </c>
      <c r="D136" s="81">
        <f>'Таблица  1'!D92</f>
        <v>0</v>
      </c>
      <c r="E136" s="81">
        <f>'Таблица  1'!E92</f>
        <v>0</v>
      </c>
    </row>
    <row r="137" spans="2:5" ht="17.25" thickBot="1">
      <c r="B137" s="33" t="s">
        <v>470</v>
      </c>
      <c r="C137" s="81">
        <f>'Таблица  1'!C93</f>
        <v>1000</v>
      </c>
      <c r="D137" s="81">
        <f>'Таблица  1'!D93</f>
        <v>1000</v>
      </c>
      <c r="E137" s="81">
        <f>'Таблица  1'!E93</f>
        <v>1000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15000</v>
      </c>
      <c r="D139" s="81">
        <f>'Таблица  1'!D95</f>
        <v>15000</v>
      </c>
      <c r="E139" s="81">
        <f>'Таблица  1'!E95</f>
        <v>15000</v>
      </c>
    </row>
    <row r="140" spans="2:5" ht="16.5">
      <c r="B140" s="74" t="s">
        <v>472</v>
      </c>
      <c r="C140" s="135">
        <f>'Таблица  1'!C97</f>
        <v>0</v>
      </c>
      <c r="D140" s="135">
        <f>'Таблица  1'!D97</f>
        <v>0</v>
      </c>
      <c r="E140" s="135">
        <f>'Таблица  1'!E97</f>
        <v>0</v>
      </c>
    </row>
    <row r="141" spans="2:5" ht="17.25" thickBot="1">
      <c r="B141" s="33" t="s">
        <v>396</v>
      </c>
      <c r="C141" s="136"/>
      <c r="D141" s="136"/>
      <c r="E141" s="136"/>
    </row>
    <row r="142" spans="2:5" ht="17.25" thickBot="1">
      <c r="B142" s="33" t="s">
        <v>473</v>
      </c>
      <c r="C142" s="81">
        <f>'Таблица  1'!C96</f>
        <v>361000</v>
      </c>
      <c r="D142" s="81">
        <f>'Таблица  1'!D96</f>
        <v>300000</v>
      </c>
      <c r="E142" s="81">
        <f>'Таблица  1'!E96</f>
        <v>300000</v>
      </c>
    </row>
    <row r="143" spans="2:5" ht="17.25" thickBot="1">
      <c r="B143" s="33" t="s">
        <v>474</v>
      </c>
      <c r="C143" s="81">
        <f>'Таблица  1'!C103</f>
        <v>550000</v>
      </c>
      <c r="D143" s="81">
        <f>'Таблица  1'!D103</f>
        <v>550000</v>
      </c>
      <c r="E143" s="81">
        <f>'Таблица  1'!E103</f>
        <v>550000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140000</v>
      </c>
      <c r="D145" s="81">
        <f>'Таблица  1'!D98</f>
        <v>120000</v>
      </c>
      <c r="E145" s="81">
        <f>'Таблица  1'!E98</f>
        <v>120000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400000</v>
      </c>
      <c r="D147" s="81">
        <f>'Таблица  1'!D100</f>
        <v>400000</v>
      </c>
      <c r="E147" s="81">
        <f>'Таблица  1'!E100</f>
        <v>400000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3000</v>
      </c>
      <c r="D149" s="81">
        <f>'Таблица  1'!D106</f>
        <v>3000</v>
      </c>
      <c r="E149" s="81">
        <f>'Таблица  1'!E106</f>
        <v>3000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45" t="s">
        <v>454</v>
      </c>
      <c r="C151" s="142">
        <f>'Таблица  1'!C111</f>
        <v>0</v>
      </c>
      <c r="D151" s="142">
        <f>'Таблица  1'!D111</f>
        <v>0</v>
      </c>
      <c r="E151" s="142">
        <f>'Таблица  1'!E111</f>
        <v>0</v>
      </c>
    </row>
    <row r="152" spans="2:5" ht="12.75" customHeight="1">
      <c r="B152" s="146"/>
      <c r="C152" s="143"/>
      <c r="D152" s="143"/>
      <c r="E152" s="143"/>
    </row>
    <row r="153" spans="2:5" ht="3" customHeight="1" thickBot="1">
      <c r="B153" s="111"/>
      <c r="C153" s="144"/>
      <c r="D153" s="144"/>
      <c r="E153" s="144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35">
        <f>'Таблица  1'!C117</f>
        <v>0</v>
      </c>
      <c r="D159" s="135">
        <f>'Таблица  1'!D117</f>
        <v>0</v>
      </c>
      <c r="E159" s="135">
        <f>'Таблица  1'!E117</f>
        <v>0</v>
      </c>
    </row>
    <row r="160" spans="2:5" ht="17.25" thickBot="1">
      <c r="B160" s="33" t="s">
        <v>396</v>
      </c>
      <c r="C160" s="136"/>
      <c r="D160" s="136"/>
      <c r="E160" s="136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0</v>
      </c>
      <c r="D171" s="110">
        <f>'Таблица  1'!D132</f>
        <v>0</v>
      </c>
      <c r="E171" s="110">
        <f>'Таблица  1'!E132</f>
        <v>0</v>
      </c>
    </row>
    <row r="172" spans="2:3" ht="16.5">
      <c r="B172" s="29"/>
      <c r="C172" s="37"/>
    </row>
    <row r="173" spans="2:3" ht="16.5">
      <c r="B173" s="36" t="s">
        <v>534</v>
      </c>
      <c r="C173" s="37" t="s">
        <v>553</v>
      </c>
    </row>
    <row r="174" spans="2:3" ht="13.5" customHeight="1">
      <c r="B174" s="38" t="s">
        <v>404</v>
      </c>
      <c r="C174" s="37"/>
    </row>
    <row r="175" spans="2:3" ht="15">
      <c r="B175" s="39" t="s">
        <v>561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537</v>
      </c>
      <c r="C178" s="37" t="s">
        <v>554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535</v>
      </c>
      <c r="C182" s="37" t="str">
        <f>C178</f>
        <v>Ю.В. Голубева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538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6" t="s">
        <v>347</v>
      </c>
      <c r="C9" s="126"/>
      <c r="D9" s="126"/>
      <c r="E9" s="126"/>
    </row>
    <row r="10" spans="1:5" ht="16.5">
      <c r="A10" s="40"/>
      <c r="B10" s="126" t="s">
        <v>455</v>
      </c>
      <c r="C10" s="126"/>
      <c r="D10" s="126"/>
      <c r="E10" s="126"/>
    </row>
    <row r="11" spans="1:3" ht="16.5">
      <c r="A11" s="40"/>
      <c r="B11" s="126"/>
      <c r="C11" s="206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2"/>
      <c r="D15" s="133"/>
      <c r="E15" s="134"/>
    </row>
    <row r="16" spans="2:5" ht="33.75" customHeight="1" thickBot="1">
      <c r="B16" s="33" t="s">
        <v>350</v>
      </c>
      <c r="C16" s="132" t="s">
        <v>351</v>
      </c>
      <c r="D16" s="133"/>
      <c r="E16" s="134"/>
    </row>
    <row r="17" spans="2:5" ht="37.5" customHeight="1" thickBot="1">
      <c r="B17" s="33" t="s">
        <v>352</v>
      </c>
      <c r="C17" s="132"/>
      <c r="D17" s="133"/>
      <c r="E17" s="134"/>
    </row>
    <row r="18" spans="2:5" ht="17.25" customHeight="1" thickBot="1">
      <c r="B18" s="33" t="s">
        <v>353</v>
      </c>
      <c r="C18" s="132" t="s">
        <v>354</v>
      </c>
      <c r="D18" s="133"/>
      <c r="E18" s="134"/>
    </row>
    <row r="19" spans="2:5" ht="17.25" thickBot="1">
      <c r="B19" s="33" t="s">
        <v>355</v>
      </c>
      <c r="C19" s="132" t="s">
        <v>356</v>
      </c>
      <c r="D19" s="133"/>
      <c r="E19" s="134"/>
    </row>
    <row r="20" spans="2:5" ht="33.75" thickBot="1">
      <c r="B20" s="33" t="s">
        <v>357</v>
      </c>
      <c r="C20" s="132" t="s">
        <v>358</v>
      </c>
      <c r="D20" s="133"/>
      <c r="E20" s="134"/>
    </row>
    <row r="21" spans="2:5" ht="33.75" customHeight="1" thickBot="1">
      <c r="B21" s="33" t="s">
        <v>359</v>
      </c>
      <c r="C21" s="132" t="s">
        <v>456</v>
      </c>
      <c r="D21" s="133"/>
      <c r="E21" s="134"/>
    </row>
    <row r="22" spans="2:3" ht="16.5">
      <c r="B22" s="195"/>
      <c r="C22" s="196"/>
    </row>
    <row r="23" spans="2:5" ht="16.5">
      <c r="B23" s="127" t="s">
        <v>360</v>
      </c>
      <c r="C23" s="127"/>
      <c r="D23" s="127"/>
      <c r="E23" s="127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2"/>
      <c r="D25" s="133"/>
      <c r="E25" s="134"/>
    </row>
    <row r="26" spans="2:5" ht="16.5" customHeight="1">
      <c r="B26" s="157" t="s">
        <v>362</v>
      </c>
      <c r="C26" s="200"/>
      <c r="D26" s="201"/>
      <c r="E26" s="202"/>
    </row>
    <row r="27" spans="2:5" ht="16.5">
      <c r="B27" s="180"/>
      <c r="C27" s="197"/>
      <c r="D27" s="198"/>
      <c r="E27" s="199"/>
    </row>
    <row r="28" spans="2:5" ht="16.5">
      <c r="B28" s="180"/>
      <c r="C28" s="197"/>
      <c r="D28" s="198"/>
      <c r="E28" s="199"/>
    </row>
    <row r="29" spans="2:5" ht="16.5">
      <c r="B29" s="180"/>
      <c r="C29" s="197"/>
      <c r="D29" s="198"/>
      <c r="E29" s="199"/>
    </row>
    <row r="30" spans="2:5" ht="16.5">
      <c r="B30" s="180"/>
      <c r="C30" s="197"/>
      <c r="D30" s="198"/>
      <c r="E30" s="199"/>
    </row>
    <row r="31" spans="2:5" ht="17.25" thickBot="1">
      <c r="B31" s="158"/>
      <c r="C31" s="203"/>
      <c r="D31" s="204"/>
      <c r="E31" s="205"/>
    </row>
    <row r="32" spans="2:5" ht="20.25" customHeight="1">
      <c r="B32" s="157" t="s">
        <v>363</v>
      </c>
      <c r="C32" s="174">
        <v>0</v>
      </c>
      <c r="D32" s="175"/>
      <c r="E32" s="176"/>
    </row>
    <row r="33" spans="2:5" ht="30.75" customHeight="1" thickBot="1">
      <c r="B33" s="158"/>
      <c r="C33" s="177"/>
      <c r="D33" s="178"/>
      <c r="E33" s="179"/>
    </row>
    <row r="34" spans="2:5" ht="12.75" customHeight="1">
      <c r="B34" s="157" t="s">
        <v>364</v>
      </c>
      <c r="C34" s="174">
        <v>0</v>
      </c>
      <c r="D34" s="175"/>
      <c r="E34" s="176"/>
    </row>
    <row r="35" spans="2:5" ht="39.75" customHeight="1" thickBot="1">
      <c r="B35" s="158"/>
      <c r="C35" s="177"/>
      <c r="D35" s="178"/>
      <c r="E35" s="179"/>
    </row>
    <row r="36" spans="2:5" ht="12.75" customHeight="1">
      <c r="B36" s="157" t="s">
        <v>365</v>
      </c>
      <c r="C36" s="168">
        <v>0</v>
      </c>
      <c r="D36" s="169"/>
      <c r="E36" s="170"/>
    </row>
    <row r="37" spans="2:5" ht="12.75" customHeight="1">
      <c r="B37" s="180"/>
      <c r="C37" s="181"/>
      <c r="D37" s="182"/>
      <c r="E37" s="183"/>
    </row>
    <row r="38" spans="2:5" ht="28.5" customHeight="1" thickBot="1">
      <c r="B38" s="158"/>
      <c r="C38" s="171"/>
      <c r="D38" s="172"/>
      <c r="E38" s="173"/>
    </row>
    <row r="39" spans="2:5" ht="12.75" customHeight="1">
      <c r="B39" s="159" t="s">
        <v>366</v>
      </c>
      <c r="C39" s="174">
        <v>0</v>
      </c>
      <c r="D39" s="175"/>
      <c r="E39" s="176"/>
    </row>
    <row r="40" spans="2:5" ht="39" customHeight="1" thickBot="1">
      <c r="B40" s="161"/>
      <c r="C40" s="177"/>
      <c r="D40" s="178"/>
      <c r="E40" s="179"/>
    </row>
    <row r="41" spans="2:5" ht="12.75" customHeight="1">
      <c r="B41" s="157" t="s">
        <v>367</v>
      </c>
      <c r="C41" s="174">
        <v>0</v>
      </c>
      <c r="D41" s="175"/>
      <c r="E41" s="176"/>
    </row>
    <row r="42" spans="2:5" ht="39" customHeight="1" thickBot="1">
      <c r="B42" s="158"/>
      <c r="C42" s="177"/>
      <c r="D42" s="178"/>
      <c r="E42" s="179"/>
    </row>
    <row r="43" spans="2:5" ht="12.75" customHeight="1">
      <c r="B43" s="157" t="s">
        <v>368</v>
      </c>
      <c r="C43" s="174">
        <v>0</v>
      </c>
      <c r="D43" s="175"/>
      <c r="E43" s="176"/>
    </row>
    <row r="44" spans="2:5" ht="24" customHeight="1" thickBot="1">
      <c r="B44" s="158"/>
      <c r="C44" s="177"/>
      <c r="D44" s="178"/>
      <c r="E44" s="179"/>
    </row>
    <row r="45" spans="2:3" ht="16.5">
      <c r="B45" s="30"/>
      <c r="C45" s="28"/>
    </row>
    <row r="46" spans="2:5" ht="16.5">
      <c r="B46" s="127" t="s">
        <v>369</v>
      </c>
      <c r="C46" s="127"/>
      <c r="D46" s="127"/>
      <c r="E46" s="127"/>
    </row>
    <row r="47" spans="2:3" ht="17.25" thickBot="1">
      <c r="B47" s="30"/>
      <c r="C47" s="28"/>
    </row>
    <row r="48" spans="2:5" ht="17.25" customHeight="1">
      <c r="B48" s="157" t="s">
        <v>370</v>
      </c>
      <c r="C48" s="174" t="s">
        <v>482</v>
      </c>
      <c r="D48" s="175"/>
      <c r="E48" s="176"/>
    </row>
    <row r="49" spans="2:5" ht="13.5" customHeight="1" thickBot="1">
      <c r="B49" s="158"/>
      <c r="C49" s="177"/>
      <c r="D49" s="178"/>
      <c r="E49" s="179"/>
    </row>
    <row r="50" spans="2:5" ht="17.25" thickBot="1">
      <c r="B50" s="33" t="s">
        <v>371</v>
      </c>
      <c r="C50" s="137">
        <f>'Таблица  1'!C5</f>
        <v>64214598.24</v>
      </c>
      <c r="D50" s="138"/>
      <c r="E50" s="139"/>
    </row>
    <row r="51" spans="2:5" ht="17.25" thickBot="1">
      <c r="B51" s="33" t="s">
        <v>372</v>
      </c>
      <c r="C51" s="137"/>
      <c r="D51" s="138"/>
      <c r="E51" s="139"/>
    </row>
    <row r="52" spans="2:5" ht="33.75" thickBot="1">
      <c r="B52" s="33" t="s">
        <v>373</v>
      </c>
      <c r="C52" s="137">
        <f>'Таблица  1'!C7</f>
        <v>88437239.13</v>
      </c>
      <c r="D52" s="138"/>
      <c r="E52" s="139"/>
    </row>
    <row r="53" spans="2:5" ht="17.25" thickBot="1">
      <c r="B53" s="33" t="s">
        <v>374</v>
      </c>
      <c r="C53" s="137"/>
      <c r="D53" s="138"/>
      <c r="E53" s="139"/>
    </row>
    <row r="54" spans="2:5" ht="17.25" thickBot="1">
      <c r="B54" s="33" t="s">
        <v>375</v>
      </c>
      <c r="C54" s="137">
        <f>'Таблица  1'!C8</f>
        <v>61455078.74</v>
      </c>
      <c r="D54" s="138"/>
      <c r="E54" s="139"/>
    </row>
    <row r="55" spans="2:5" ht="33.75" thickBot="1">
      <c r="B55" s="33" t="s">
        <v>376</v>
      </c>
      <c r="C55" s="137">
        <f>'Таблица  1'!C9</f>
        <v>8301423.54</v>
      </c>
      <c r="D55" s="138"/>
      <c r="E55" s="139"/>
    </row>
    <row r="56" spans="2:5" ht="17.25" thickBot="1">
      <c r="B56" s="33" t="s">
        <v>374</v>
      </c>
      <c r="C56" s="137"/>
      <c r="D56" s="138"/>
      <c r="E56" s="139"/>
    </row>
    <row r="57" spans="2:5" ht="33.75" thickBot="1">
      <c r="B57" s="33" t="s">
        <v>377</v>
      </c>
      <c r="C57" s="137">
        <f>'Таблица  1'!C10</f>
        <v>486029.71</v>
      </c>
      <c r="D57" s="138"/>
      <c r="E57" s="139"/>
    </row>
    <row r="58" spans="2:5" ht="17.25" thickBot="1">
      <c r="B58" s="33" t="s">
        <v>378</v>
      </c>
      <c r="C58" s="137">
        <f>'Таблица  1'!C11</f>
        <v>169237.54</v>
      </c>
      <c r="D58" s="138"/>
      <c r="E58" s="139"/>
    </row>
    <row r="59" spans="2:5" ht="17.25" thickBot="1">
      <c r="B59" s="33" t="s">
        <v>372</v>
      </c>
      <c r="C59" s="137"/>
      <c r="D59" s="138"/>
      <c r="E59" s="139"/>
    </row>
    <row r="60" spans="2:5" ht="17.25" thickBot="1">
      <c r="B60" s="33" t="s">
        <v>379</v>
      </c>
      <c r="C60" s="137">
        <f>'Таблица  1'!C13</f>
        <v>94458.43</v>
      </c>
      <c r="D60" s="138"/>
      <c r="E60" s="139"/>
    </row>
    <row r="61" spans="2:5" ht="17.25" thickBot="1">
      <c r="B61" s="33" t="s">
        <v>380</v>
      </c>
      <c r="C61" s="137">
        <f>'Таблица  1'!C14</f>
        <v>0</v>
      </c>
      <c r="D61" s="138"/>
      <c r="E61" s="139"/>
    </row>
    <row r="62" spans="2:5" ht="17.25" thickBot="1">
      <c r="B62" s="33" t="s">
        <v>381</v>
      </c>
      <c r="C62" s="137">
        <f>'Таблица  1'!C15</f>
        <v>2442727.33</v>
      </c>
      <c r="D62" s="138"/>
      <c r="E62" s="139"/>
    </row>
    <row r="63" spans="2:5" ht="17.25" thickBot="1">
      <c r="B63" s="33" t="s">
        <v>372</v>
      </c>
      <c r="C63" s="137"/>
      <c r="D63" s="138"/>
      <c r="E63" s="139"/>
    </row>
    <row r="64" spans="2:5" ht="17.25" thickBot="1">
      <c r="B64" s="33" t="s">
        <v>382</v>
      </c>
      <c r="C64" s="137">
        <f>'Таблица  1'!C17</f>
        <v>0</v>
      </c>
      <c r="D64" s="138"/>
      <c r="E64" s="139"/>
    </row>
    <row r="65" spans="2:3" ht="16.5">
      <c r="B65" s="30"/>
      <c r="C65" s="28"/>
    </row>
    <row r="66" spans="2:5" ht="16.5">
      <c r="B66" s="127" t="s">
        <v>383</v>
      </c>
      <c r="C66" s="127"/>
      <c r="D66" s="127"/>
      <c r="E66" s="127"/>
    </row>
    <row r="67" spans="2:3" ht="17.25" thickBot="1">
      <c r="B67" s="75"/>
      <c r="C67" s="76"/>
    </row>
    <row r="68" spans="2:5" ht="19.5" customHeight="1" thickBot="1">
      <c r="B68" s="159" t="s">
        <v>370</v>
      </c>
      <c r="C68" s="151" t="s">
        <v>482</v>
      </c>
      <c r="D68" s="152"/>
      <c r="E68" s="153"/>
    </row>
    <row r="69" spans="2:5" ht="15" customHeight="1" thickBot="1">
      <c r="B69" s="160"/>
      <c r="C69" s="155" t="s">
        <v>483</v>
      </c>
      <c r="D69" s="149" t="s">
        <v>484</v>
      </c>
      <c r="E69" s="150"/>
    </row>
    <row r="70" spans="2:5" ht="18.75" customHeight="1" thickBot="1">
      <c r="B70" s="161"/>
      <c r="C70" s="156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53413937.76</v>
      </c>
      <c r="D72" s="81">
        <f>'Таблица  1'!D20</f>
        <v>54856080</v>
      </c>
      <c r="E72" s="81">
        <f>'Таблица  1'!E20</f>
        <v>56631920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50149910.76</v>
      </c>
      <c r="D74" s="81">
        <f>'Таблица  1'!D21</f>
        <v>51712410</v>
      </c>
      <c r="E74" s="81">
        <f>'Таблица  1'!E21</f>
        <v>53487650</v>
      </c>
    </row>
    <row r="75" spans="2:5" ht="17.25" thickBot="1">
      <c r="B75" s="33" t="s">
        <v>388</v>
      </c>
      <c r="C75" s="81">
        <f>'Таблица  1'!C22</f>
        <v>1794027</v>
      </c>
      <c r="D75" s="81">
        <f>'Таблица  1'!D22</f>
        <v>1754670</v>
      </c>
      <c r="E75" s="81">
        <f>'Таблица  1'!E22</f>
        <v>1755270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5">
        <f>'Таблица  1'!C25</f>
        <v>1470000</v>
      </c>
      <c r="D77" s="135">
        <f>'Таблица  1'!D25</f>
        <v>1389000</v>
      </c>
      <c r="E77" s="135">
        <f>'Таблица  1'!E25</f>
        <v>1389000</v>
      </c>
    </row>
    <row r="78" spans="2:5" ht="33">
      <c r="B78" s="74" t="s">
        <v>391</v>
      </c>
      <c r="C78" s="140"/>
      <c r="D78" s="140"/>
      <c r="E78" s="140"/>
    </row>
    <row r="79" spans="2:5" ht="17.25" thickBot="1">
      <c r="B79" s="33" t="s">
        <v>392</v>
      </c>
      <c r="C79" s="141"/>
      <c r="D79" s="141"/>
      <c r="E79" s="141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53413937.76</v>
      </c>
      <c r="D81" s="81">
        <f>'Таблица  1'!D30</f>
        <v>54856080</v>
      </c>
      <c r="E81" s="81">
        <f>'Таблица  1'!E30</f>
        <v>56631920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42386970</v>
      </c>
      <c r="D83" s="81">
        <f>'Таблица  1'!D32</f>
        <v>43788910</v>
      </c>
      <c r="E83" s="81">
        <f>'Таблица  1'!E32</f>
        <v>45289590</v>
      </c>
    </row>
    <row r="84" spans="2:5" ht="17.25" thickBot="1">
      <c r="B84" s="33" t="s">
        <v>457</v>
      </c>
      <c r="C84" s="81">
        <f>'Таблица  1'!C33</f>
        <v>80754</v>
      </c>
      <c r="D84" s="81">
        <f>'Таблица  1'!D33</f>
        <v>62860</v>
      </c>
      <c r="E84" s="81">
        <f>'Таблица  1'!E33</f>
        <v>65710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3111720</v>
      </c>
      <c r="D86" s="81">
        <f>'Таблица  1'!D35</f>
        <v>3278940</v>
      </c>
      <c r="E86" s="81">
        <f>'Таблица  1'!E35</f>
        <v>3442140</v>
      </c>
    </row>
    <row r="87" spans="2:5" ht="16.5">
      <c r="B87" s="74" t="s">
        <v>460</v>
      </c>
      <c r="C87" s="135">
        <f>'Таблица  1'!C37</f>
        <v>0</v>
      </c>
      <c r="D87" s="135">
        <f>'Таблица  1'!D37</f>
        <v>0</v>
      </c>
      <c r="E87" s="135">
        <f>'Таблица  1'!E37</f>
        <v>0</v>
      </c>
    </row>
    <row r="88" spans="2:5" ht="17.25" thickBot="1">
      <c r="B88" s="33" t="s">
        <v>396</v>
      </c>
      <c r="C88" s="136"/>
      <c r="D88" s="136"/>
      <c r="E88" s="136"/>
    </row>
    <row r="89" spans="2:5" ht="17.25" thickBot="1">
      <c r="B89" s="33" t="s">
        <v>461</v>
      </c>
      <c r="C89" s="81">
        <f>'Таблица  1'!C36</f>
        <v>1014655</v>
      </c>
      <c r="D89" s="81">
        <f>'Таблица  1'!D36</f>
        <v>947160</v>
      </c>
      <c r="E89" s="81">
        <f>'Таблица  1'!E36</f>
        <v>979510</v>
      </c>
    </row>
    <row r="90" spans="2:5" ht="17.25" thickBot="1">
      <c r="B90" s="33" t="s">
        <v>462</v>
      </c>
      <c r="C90" s="81">
        <f>'Таблица  1'!C43</f>
        <v>974458.76</v>
      </c>
      <c r="D90" s="81">
        <f>'Таблица  1'!D43</f>
        <v>952220</v>
      </c>
      <c r="E90" s="81">
        <f>'Таблица  1'!E43</f>
        <v>952220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1962580</v>
      </c>
      <c r="D92" s="81">
        <f>'Таблица  1'!D38</f>
        <v>1938380</v>
      </c>
      <c r="E92" s="81">
        <f>'Таблица  1'!E38</f>
        <v>2009700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2248860</v>
      </c>
      <c r="D94" s="81">
        <f>'Таблица  1'!D40</f>
        <v>2253670</v>
      </c>
      <c r="E94" s="81">
        <f>'Таблица  1'!E40</f>
        <v>2259110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1631780</v>
      </c>
      <c r="D96" s="81">
        <f>'Таблица  1'!D46</f>
        <v>1631780</v>
      </c>
      <c r="E96" s="81">
        <f>'Таблица  1'!E46</f>
        <v>1631780</v>
      </c>
    </row>
    <row r="97" spans="2:5" ht="33.75" thickBot="1">
      <c r="B97" s="33" t="s">
        <v>469</v>
      </c>
      <c r="C97" s="81">
        <f>'Таблица  1'!C41</f>
        <v>2160</v>
      </c>
      <c r="D97" s="81">
        <f>'Таблица  1'!D41</f>
        <v>2160</v>
      </c>
      <c r="E97" s="81">
        <f>'Таблица  1'!E41</f>
        <v>2160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0</v>
      </c>
      <c r="D99" s="81">
        <f>'Таблица  1'!D132</f>
        <v>0</v>
      </c>
      <c r="E99" s="81">
        <f>'Таблица  1'!E132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2015-02-19T04:45:29Z</cp:lastPrinted>
  <dcterms:created xsi:type="dcterms:W3CDTF">2007-11-01T06:06:06Z</dcterms:created>
  <dcterms:modified xsi:type="dcterms:W3CDTF">2015-02-23T23:23:55Z</dcterms:modified>
  <cp:category/>
  <cp:version/>
  <cp:contentType/>
  <cp:contentStatus/>
</cp:coreProperties>
</file>