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<sst xmlns="http://schemas.openxmlformats.org/spreadsheetml/2006/main" count="1769" uniqueCount="562">
  <si>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</si>
  <si>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</si>
  <si>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</si>
  <si>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</si>
  <si>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</si>
  <si>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</si>
  <si>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</si>
  <si>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</si>
  <si>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</si>
  <si>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</si>
  <si>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</si>
  <si>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</si>
  <si>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</si>
  <si>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</si>
  <si>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</si>
  <si>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</si>
  <si>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</si>
  <si>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</si>
  <si>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</si>
  <si>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</si>
  <si>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</si>
  <si>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</si>
  <si>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</si>
  <si>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</si>
  <si>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</si>
  <si>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</si>
  <si>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</si>
  <si>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</si>
  <si>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</si>
  <si>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</si>
  <si>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</si>
  <si>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</si>
  <si>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</si>
  <si>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</si>
  <si>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</si>
  <si>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</si>
  <si>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</si>
  <si>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</si>
  <si>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</si>
  <si>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</si>
  <si>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</si>
  <si>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</si>
  <si>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</si>
  <si>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</si>
  <si>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</si>
  <si>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</si>
  <si>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</si>
  <si>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</si>
  <si>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</si>
  <si>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</si>
  <si>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</si>
  <si>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</si>
  <si>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</si>
  <si>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</si>
  <si>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</si>
  <si>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</si>
  <si>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</si>
  <si>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</si>
  <si>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</si>
  <si>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</si>
  <si>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</si>
  <si>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</si>
  <si>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</si>
  <si>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</si>
  <si>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</si>
  <si>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</si>
  <si>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</si>
  <si>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</si>
  <si>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</si>
  <si>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</si>
  <si>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</si>
  <si>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</si>
  <si>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</si>
  <si>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</si>
  <si>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</si>
  <si>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</si>
  <si>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</si>
  <si>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</si>
  <si>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</si>
  <si>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</si>
  <si>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</si>
  <si>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</si>
  <si>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</si>
  <si>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</si>
  <si>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</si>
  <si>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</si>
  <si>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</si>
  <si>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</si>
  <si>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</si>
  <si>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</si>
  <si>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</si>
  <si>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</si>
  <si>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</si>
  <si>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</si>
  <si>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</si>
  <si>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</si>
  <si>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</si>
  <si>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</si>
  <si>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</si>
  <si>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</si>
  <si>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</si>
  <si>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</si>
  <si>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</si>
  <si>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</si>
  <si>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</si>
  <si>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</si>
  <si>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</si>
  <si>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</si>
  <si>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</si>
  <si>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</si>
  <si>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</si>
  <si>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</si>
  <si>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</si>
  <si>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</si>
  <si>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</si>
  <si>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</si>
  <si>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</si>
  <si>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</si>
  <si>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</si>
  <si>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</si>
  <si>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</si>
  <si>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</si>
  <si>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</si>
  <si>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</si>
  <si>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</si>
  <si>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</si>
  <si>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</si>
  <si>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</si>
  <si>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</si>
  <si>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</si>
  <si>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</si>
  <si>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</si>
  <si>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</si>
  <si>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</si>
  <si>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</si>
  <si>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</si>
  <si>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</si>
  <si>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</si>
  <si>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</si>
  <si>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</si>
  <si>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</si>
  <si>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</si>
  <si>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</si>
  <si>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</si>
  <si>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</si>
  <si>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</si>
  <si>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</si>
  <si>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</si>
  <si>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</si>
  <si>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</si>
  <si>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</si>
  <si>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</si>
  <si>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</si>
  <si>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</si>
  <si>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</si>
  <si>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</si>
  <si>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</si>
  <si>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</si>
  <si>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</si>
  <si>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</si>
  <si>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</si>
  <si>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</si>
  <si>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</si>
  <si>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</si>
  <si>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</si>
  <si>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</si>
  <si>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</si>
  <si>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</si>
  <si>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</si>
  <si>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</si>
  <si>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</si>
  <si>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</si>
  <si>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</si>
  <si>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</si>
  <si>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</si>
  <si>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</si>
  <si>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</si>
  <si>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</si>
  <si>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</si>
  <si>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</si>
  <si>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</si>
  <si>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</si>
  <si>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</si>
  <si>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</si>
  <si>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</si>
  <si>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</si>
  <si>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</si>
  <si>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</si>
  <si>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</si>
  <si>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</si>
  <si>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</si>
  <si>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</si>
  <si>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</si>
  <si>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</si>
  <si>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</si>
  <si>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</si>
  <si>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</si>
  <si>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</si>
  <si>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</si>
  <si>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</si>
  <si>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</si>
  <si>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</si>
  <si>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</si>
  <si>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</si>
  <si>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</si>
  <si>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</si>
  <si>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</si>
  <si>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</si>
  <si>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</si>
  <si>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</si>
  <si>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</si>
  <si>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</si>
  <si>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</si>
  <si>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</si>
  <si>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</si>
  <si>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</si>
  <si>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</si>
  <si>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</si>
  <si>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</si>
  <si>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</si>
  <si>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</si>
  <si>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</si>
  <si>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</si>
  <si>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</si>
  <si>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</si>
  <si>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</si>
  <si>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</si>
  <si>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</si>
  <si>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</si>
  <si>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</si>
  <si>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</si>
  <si>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</si>
  <si>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</si>
  <si>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</si>
  <si>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</si>
  <si>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</si>
  <si>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</si>
  <si>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</si>
  <si>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</si>
  <si>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</si>
  <si>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</si>
  <si>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</si>
  <si>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</si>
  <si>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</si>
  <si>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</si>
  <si>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</si>
  <si>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</si>
  <si>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</si>
  <si>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</si>
  <si>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</si>
  <si>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</si>
  <si>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</si>
  <si>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</si>
  <si>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</si>
  <si>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</si>
  <si>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</si>
  <si>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</si>
  <si>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</si>
  <si>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</si>
  <si>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</si>
  <si>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</si>
  <si>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</si>
  <si>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</si>
  <si>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</si>
  <si>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</si>
  <si>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</si>
  <si>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</si>
  <si>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</si>
  <si>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</si>
  <si>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</si>
  <si>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</si>
  <si>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</si>
  <si>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</si>
  <si>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</si>
  <si>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</si>
  <si>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</si>
  <si>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</si>
  <si>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</si>
  <si>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</si>
  <si>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</si>
  <si>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</si>
  <si>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</si>
  <si>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</si>
  <si>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</si>
  <si>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</si>
  <si>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</si>
  <si>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</si>
  <si>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</si>
  <si>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</si>
  <si>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</si>
  <si>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</si>
  <si>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</si>
  <si>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</si>
  <si>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</si>
  <si>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</si>
  <si>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</si>
  <si>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</si>
  <si>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</si>
  <si>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</si>
  <si>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</si>
  <si>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</si>
  <si>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</si>
  <si>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</si>
  <si>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</si>
  <si>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</si>
  <si>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</si>
  <si>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</si>
  <si>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</si>
  <si>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</si>
  <si>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</si>
  <si>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</si>
  <si>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</si>
  <si>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</si>
  <si>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</si>
  <si>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</si>
  <si>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</si>
  <si>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</si>
  <si>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</si>
  <si>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</si>
  <si>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</si>
  <si>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</si>
  <si>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</si>
  <si>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</si>
  <si>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</si>
  <si>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</si>
  <si>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</si>
  <si>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</si>
  <si>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</si>
  <si>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</si>
  <si>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</si>
  <si>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</si>
  <si>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</si>
  <si>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</si>
  <si>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</si>
  <si>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</si>
  <si>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</si>
  <si>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</si>
  <si>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</si>
  <si>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</si>
  <si>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</si>
  <si>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</si>
  <si>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</si>
  <si>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</si>
  <si>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</si>
  <si>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</si>
  <si>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</si>
  <si>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</si>
  <si>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</si>
  <si>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</si>
  <si>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</si>
  <si>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</si>
  <si>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</si>
  <si>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</si>
  <si>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</si>
  <si>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</si>
  <si>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</si>
  <si>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</si>
  <si>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</si>
  <si>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</si>
  <si>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</si>
  <si>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</si>
  <si>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</si>
  <si>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</si>
  <si>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</si>
  <si>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</si>
  <si>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</si>
  <si>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</si>
  <si>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</si>
  <si>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</si>
  <si>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</si>
  <si>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</si>
  <si>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</si>
  <si>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</si>
  <si>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</si>
  <si>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</si>
  <si>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</si>
  <si>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</si>
  <si>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</si>
  <si>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</si>
  <si>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</si>
  <si>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</si>
  <si>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</si>
  <si>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</si>
  <si>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</si>
  <si>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</si>
  <si>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</si>
  <si>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</si>
  <si>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</si>
  <si>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</si>
  <si>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</si>
  <si>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</si>
  <si>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</si>
  <si>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</si>
  <si>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</si>
  <si>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</si>
  <si>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</si>
  <si>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</si>
  <si>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</si>
  <si>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</si>
  <si>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</si>
  <si>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</si>
  <si>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</si>
  <si>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</si>
  <si>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</si>
  <si>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</si>
  <si>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</si>
  <si>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</si>
  <si>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</si>
  <si>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</si>
  <si>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</si>
  <si>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</si>
  <si>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</si>
  <si>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</si>
  <si>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</si>
  <si>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</si>
  <si>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</si>
  <si>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</si>
  <si>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</si>
  <si>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</si>
  <si>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</si>
  <si>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</si>
  <si>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</si>
  <si>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</si>
  <si>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</si>
  <si>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</si>
  <si>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</si>
  <si>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</si>
  <si>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</si>
  <si>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</si>
  <si>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</si>
  <si>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</si>
  <si>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</si>
  <si>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</si>
  <si>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</si>
  <si>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</si>
  <si>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</si>
  <si>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</si>
  <si>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</si>
  <si>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</si>
  <si>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</si>
  <si>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</si>
  <si>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</si>
  <si>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</si>
  <si>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</si>
  <si>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</si>
  <si>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</si>
  <si>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</si>
  <si>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</si>
  <si>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</si>
  <si>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</si>
  <si>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</si>
  <si>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</si>
  <si>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</si>
  <si>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</si>
  <si>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</si>
  <si>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</si>
  <si>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</si>
  <si>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</si>
  <si>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</si>
  <si>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</si>
  <si>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</si>
  <si>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</si>
  <si>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</si>
  <si>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</si>
  <si>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</si>
  <si>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</si>
  <si>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</si>
  <si>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</si>
  <si>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</si>
  <si>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</si>
  <si>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</si>
  <si>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</si>
  <si>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</si>
  <si>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</si>
  <si>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</si>
  <si>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</si>
  <si>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</si>
  <si>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</si>
  <si>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</si>
  <si>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</si>
  <si>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</si>
  <si>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</si>
  <si>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</si>
  <si>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</si>
  <si>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</si>
  <si>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</si>
  <si>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</si>
  <si>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</si>
  <si>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</si>
  <si>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</si>
  <si>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</si>
  <si>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</si>
  <si>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</si>
  <si>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</si>
  <si>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</si>
  <si>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</si>
  <si>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</si>
  <si>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</si>
  <si>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</si>
  <si>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</si>
  <si>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</si>
  <si>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</si>
  <si>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</si>
  <si>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</si>
  <si>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</si>
  <si>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</si>
  <si>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</si>
  <si>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</si>
  <si>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</si>
  <si>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</si>
  <si>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</si>
  <si>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</si>
  <si>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</si>
  <si>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</si>
  <si>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</si>
  <si>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</si>
  <si>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</si>
  <si>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</si>
  <si>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</si>
  <si>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</si>
  <si>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</si>
  <si>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</si>
  <si>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</si>
  <si>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</si>
  <si>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</si>
  <si>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</si>
  <si>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</si>
  <si>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</si>
  <si>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</si>
  <si>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</si>
  <si>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</si>
  <si>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</si>
  <si>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</si>
  <si>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</si>
  <si>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</si>
  <si>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</si>
  <si>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</si>
  <si>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</si>
  <si>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</si>
  <si>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</si>
  <si>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</si>
  <si>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</si>
  <si>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</si>
  <si>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</si>
  <si>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</si>
  <si>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</si>
  <si>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</si>
  <si>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</si>
  <si>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</si>
  <si>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</si>
  <si>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>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</si>
  <si>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М.В.Тригуба</t>
  </si>
  <si>
    <t>И.Н.Садило</t>
  </si>
  <si>
    <t>Муниципальное бюджетное общеобразовательное учреждение средняя общеобразовательная школа № 28 г. Уссурийска Уссурийского городского округа</t>
  </si>
  <si>
    <t>692502, Российская Федерация, Приморский край,                      г. Уссурийск, ул. Владивостокское шоссе, 113 А</t>
  </si>
  <si>
    <t>2511007955/251101001</t>
  </si>
  <si>
    <t>Цель- формирование общей культуры личности обучающихся на основе усвоения обязательного минимума содержания общеобразовательных программ; адаптация обучающихся к жизни в обществе, создание основы для осознанного выбора и последующего освоения профессиональных образовательных программ; воспитание гражданственности, трудолюбия обучающихся, уважения к правам и свободам человека, любви к окружающей природе, Родине, семье; формирование здорового образа жизни обучающихся;  формирование установок толерантного поведения.                                                   Вид -  средняя общеобразовательная школа</t>
  </si>
  <si>
    <t xml:space="preserve">" 30 " 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</si>
  <si>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</si>
  <si>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 декабря   201 4   г.</t>
  </si>
  <si>
    <t>Директор МБОУ СОШ № 28</t>
  </si>
  <si>
    <t>_________  М.В.Тригуба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</si>
</sst>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Relationship Id="rId10" Type="http://schemas.openxmlformats.org/officeDocument/2006/relationships/image" Target="../media/image4.emf" /><Relationship Id="rId11" Type="http://schemas.openxmlformats.org/officeDocument/2006/relationships/image" Target="../media/image9.emf" /><Relationship Id="rId12" Type="http://schemas.openxmlformats.org/officeDocument/2006/relationships/image" Target="../media/image3.emf" /><Relationship Id="rId13" Type="http://schemas.openxmlformats.org/officeDocument/2006/relationships/image" Target="../media/image5.emf" /><Relationship Id="rId14" Type="http://schemas.openxmlformats.org/officeDocument/2006/relationships/image" Target="../media/image17.emf" /><Relationship Id="rId15" Type="http://schemas.openxmlformats.org/officeDocument/2006/relationships/image" Target="../media/image8.emf" /><Relationship Id="rId16" Type="http://schemas.openxmlformats.org/officeDocument/2006/relationships/image" Target="../media/image13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21" activePane="bottomLeft" state="frozen"/>
      <selection pane="topLeft" activeCell="A1" sqref="A1"/>
      <selection pane="bottomLeft" activeCell="B52" sqref="B52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13057073.85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18101131.01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11981876.7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3873436.49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211178.49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144481.81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26725.85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38100.17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26248.06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42204418.76</v>
      </c>
      <c r="D20" s="54">
        <f>SUM(D21:D25)</f>
        <v>43508366</v>
      </c>
      <c r="E20" s="54">
        <f>SUM(E21:E25)</f>
        <v>44961586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40345084.76</v>
      </c>
      <c r="D21" s="46">
        <v>41762386</v>
      </c>
      <c r="E21" s="46">
        <v>43215056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1732334</v>
      </c>
      <c r="D22" s="46">
        <v>1618980</v>
      </c>
      <c r="E22" s="46">
        <v>1619530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127000</v>
      </c>
      <c r="D25" s="43">
        <f>SUM(D26:D29)</f>
        <v>127000</v>
      </c>
      <c r="E25" s="43">
        <f>SUM(E26:E29)</f>
        <v>127000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127000</v>
      </c>
      <c r="D26" s="46">
        <v>127000</v>
      </c>
      <c r="E26" s="46">
        <v>127000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42204418.76</v>
      </c>
      <c r="D30" s="63">
        <f>SUM(D32:D46)-D42</f>
        <v>43508366</v>
      </c>
      <c r="E30" s="63">
        <f>SUM(E32:E46)-E42</f>
        <v>44961586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34013240</v>
      </c>
      <c r="D32" s="64">
        <f t="shared" si="0"/>
        <v>35301660</v>
      </c>
      <c r="E32" s="64">
        <f t="shared" si="0"/>
        <v>36514760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75824</v>
      </c>
      <c r="D33" s="64">
        <f t="shared" si="0"/>
        <v>57740</v>
      </c>
      <c r="E33" s="64">
        <f t="shared" si="0"/>
        <v>60390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2663720</v>
      </c>
      <c r="D35" s="64">
        <f t="shared" si="0"/>
        <v>2807290</v>
      </c>
      <c r="E35" s="64">
        <f t="shared" si="0"/>
        <v>2947400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401312</v>
      </c>
      <c r="D36" s="64">
        <f t="shared" si="0"/>
        <v>375900</v>
      </c>
      <c r="E36" s="64">
        <f t="shared" si="0"/>
        <v>394690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1895520</v>
      </c>
      <c r="D38" s="64">
        <f t="shared" si="0"/>
        <v>1857520</v>
      </c>
      <c r="E38" s="64">
        <f t="shared" si="0"/>
        <v>1931410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1712980</v>
      </c>
      <c r="D40" s="64">
        <f t="shared" si="0"/>
        <v>1717460</v>
      </c>
      <c r="E40" s="64">
        <f t="shared" si="0"/>
        <v>1722140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484538.76</v>
      </c>
      <c r="D43" s="64">
        <f t="shared" si="0"/>
        <v>436200</v>
      </c>
      <c r="E43" s="64">
        <f t="shared" si="0"/>
        <v>436200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955124</v>
      </c>
      <c r="D46" s="65">
        <f>SUM(D47:D50)</f>
        <v>952436</v>
      </c>
      <c r="E46" s="65">
        <f>SUM(E47:E50)</f>
        <v>952436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9900</v>
      </c>
      <c r="D47" s="64">
        <f t="shared" si="1"/>
        <v>7370</v>
      </c>
      <c r="E47" s="64">
        <f t="shared" si="1"/>
        <v>7370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12900</v>
      </c>
      <c r="D48" s="64">
        <f t="shared" si="1"/>
        <v>12742</v>
      </c>
      <c r="E48" s="64">
        <f t="shared" si="1"/>
        <v>12742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932324</v>
      </c>
      <c r="D49" s="64">
        <f t="shared" si="1"/>
        <v>932324</v>
      </c>
      <c r="E49" s="64">
        <f t="shared" si="1"/>
        <v>932324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40345084.76</v>
      </c>
      <c r="D51" s="54">
        <f>SUM(D52:D66)-D62</f>
        <v>41762386</v>
      </c>
      <c r="E51" s="54">
        <f>SUM(E52:E66)-E62</f>
        <v>43215056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34013240</v>
      </c>
      <c r="D52" s="46">
        <v>35301660</v>
      </c>
      <c r="E52" s="46">
        <v>36514760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54990</v>
      </c>
      <c r="D53" s="46">
        <v>57740</v>
      </c>
      <c r="E53" s="46">
        <v>60390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2658720</v>
      </c>
      <c r="D55" s="46">
        <v>2802290</v>
      </c>
      <c r="E55" s="46">
        <v>2942400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377692</v>
      </c>
      <c r="D56" s="46">
        <v>375900</v>
      </c>
      <c r="E56" s="46">
        <v>394690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1847520</v>
      </c>
      <c r="D58" s="46">
        <v>1847520</v>
      </c>
      <c r="E58" s="46">
        <v>1921410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84000</v>
      </c>
      <c r="D60" s="46">
        <v>88480</v>
      </c>
      <c r="E60" s="46">
        <v>92610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2160</v>
      </c>
      <c r="D61" s="46">
        <v>2160</v>
      </c>
      <c r="E61" s="46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2160</v>
      </c>
      <c r="D62" s="46">
        <v>2160</v>
      </c>
      <c r="E62" s="46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353638.76</v>
      </c>
      <c r="D63" s="46">
        <v>336200</v>
      </c>
      <c r="E63" s="46">
        <v>336200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953124</v>
      </c>
      <c r="D66" s="43">
        <f>SUM(D67:D70)</f>
        <v>950436</v>
      </c>
      <c r="E66" s="43">
        <f>SUM(E67:E70)</f>
        <v>950436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9400</v>
      </c>
      <c r="D67" s="48">
        <v>6870</v>
      </c>
      <c r="E67" s="48">
        <v>6870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12400</v>
      </c>
      <c r="D68" s="48">
        <v>12242</v>
      </c>
      <c r="E68" s="48">
        <v>12242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931324</v>
      </c>
      <c r="D69" s="48">
        <v>931324</v>
      </c>
      <c r="E69" s="48">
        <v>931324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1732334</v>
      </c>
      <c r="D71" s="54">
        <f>SUM(D72:D86)-D82</f>
        <v>1618980</v>
      </c>
      <c r="E71" s="54">
        <f>SUM(E72:E86)-E82</f>
        <v>1619530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20834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23620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38000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1618980</v>
      </c>
      <c r="D80" s="46">
        <v>1618980</v>
      </c>
      <c r="E80" s="46">
        <v>1619530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30900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127000</v>
      </c>
      <c r="D91" s="54">
        <f>SUM(D92:D106)-D102</f>
        <v>127000</v>
      </c>
      <c r="E91" s="54">
        <f>SUM(E92:E106)-E102</f>
        <v>127000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5000</v>
      </c>
      <c r="D95" s="46">
        <v>5000</v>
      </c>
      <c r="E95" s="46">
        <v>5000</v>
      </c>
      <c r="F95" s="42" t="s">
        <v>313</v>
      </c>
    </row>
    <row r="96" spans="1:6" ht="12.75">
      <c r="A96" s="42" t="s">
        <v>314</v>
      </c>
      <c r="B96" s="50" t="s">
        <v>528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10000</v>
      </c>
      <c r="D98" s="46">
        <v>10000</v>
      </c>
      <c r="E98" s="46">
        <v>10000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10000</v>
      </c>
      <c r="D100" s="46">
        <v>10000</v>
      </c>
      <c r="E100" s="46">
        <v>10000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100000</v>
      </c>
      <c r="D103" s="46">
        <v>100000</v>
      </c>
      <c r="E103" s="46">
        <v>100000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2000</v>
      </c>
      <c r="D106" s="47">
        <f>SUM(D107:D110)</f>
        <v>2000</v>
      </c>
      <c r="E106" s="47">
        <f>SUM(E107:E110)</f>
        <v>2000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500</v>
      </c>
      <c r="D107" s="48">
        <v>500</v>
      </c>
      <c r="E107" s="48">
        <v>500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>
        <v>500</v>
      </c>
      <c r="D108" s="48">
        <v>500</v>
      </c>
      <c r="E108" s="48">
        <v>500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1000</v>
      </c>
      <c r="D109" s="48">
        <v>1000</v>
      </c>
      <c r="E109" s="48">
        <v>1000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0">
      <selection activeCell="C74" sqref="C74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2" t="s">
        <v>560</v>
      </c>
      <c r="E2" s="182"/>
    </row>
    <row r="3" spans="1:5" ht="16.5">
      <c r="A3" s="40"/>
      <c r="B3" s="36" t="s">
        <v>493</v>
      </c>
      <c r="C3" s="37"/>
      <c r="D3" s="182" t="s">
        <v>561</v>
      </c>
      <c r="E3" s="182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557</v>
      </c>
      <c r="C5" s="37"/>
      <c r="D5" s="78" t="s">
        <v>558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541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559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553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554</v>
      </c>
      <c r="D17" s="128"/>
      <c r="E17" s="129"/>
    </row>
    <row r="18" spans="2:5" ht="17.25" thickBot="1">
      <c r="B18" s="33" t="s">
        <v>353</v>
      </c>
      <c r="C18" s="127" t="s">
        <v>555</v>
      </c>
      <c r="D18" s="128"/>
      <c r="E18" s="129"/>
    </row>
    <row r="19" spans="2:5" ht="17.25" thickBot="1">
      <c r="B19" s="33" t="s">
        <v>355</v>
      </c>
      <c r="C19" s="130" t="s">
        <v>505</v>
      </c>
      <c r="D19" s="131"/>
      <c r="E19" s="132"/>
    </row>
    <row r="20" spans="2:5" ht="33.75" thickBot="1">
      <c r="B20" s="33" t="s">
        <v>357</v>
      </c>
      <c r="C20" s="130" t="s">
        <v>545</v>
      </c>
      <c r="D20" s="131"/>
      <c r="E20" s="132"/>
    </row>
    <row r="21" spans="2:5" ht="33.75" thickBot="1">
      <c r="B21" s="33" t="s">
        <v>359</v>
      </c>
      <c r="C21" s="130" t="s">
        <v>510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556</v>
      </c>
      <c r="D25" s="128"/>
      <c r="E25" s="129"/>
    </row>
    <row r="26" spans="2:5" ht="54.75" customHeight="1">
      <c r="B26" s="155" t="s">
        <v>362</v>
      </c>
      <c r="C26" s="184"/>
      <c r="D26" s="185"/>
      <c r="E26" s="186"/>
    </row>
    <row r="27" spans="2:5" ht="40.5" customHeight="1">
      <c r="B27" s="178"/>
      <c r="C27" s="187"/>
      <c r="D27" s="188"/>
      <c r="E27" s="189"/>
    </row>
    <row r="28" spans="2:5" ht="60" customHeight="1">
      <c r="B28" s="178"/>
      <c r="C28" s="187"/>
      <c r="D28" s="188"/>
      <c r="E28" s="189"/>
    </row>
    <row r="29" spans="2:5" ht="44.25" customHeight="1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81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18101131.01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18101131.01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3873436.49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1140926.67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13057073.85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18101131.01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11981876.7</v>
      </c>
      <c r="D54" s="136"/>
      <c r="E54" s="137"/>
    </row>
    <row r="55" spans="2:5" ht="33.75" thickBot="1">
      <c r="B55" s="33" t="s">
        <v>376</v>
      </c>
      <c r="C55" s="135">
        <f>'Таблица  1'!C9</f>
        <v>3873436.49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211178.49</v>
      </c>
      <c r="D57" s="136"/>
      <c r="E57" s="137"/>
    </row>
    <row r="58" spans="2:5" ht="17.25" thickBot="1">
      <c r="B58" s="33" t="s">
        <v>378</v>
      </c>
      <c r="C58" s="135">
        <f>'Таблица  1'!C11</f>
        <v>144481.81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26725.85</v>
      </c>
      <c r="D60" s="136"/>
      <c r="E60" s="137"/>
    </row>
    <row r="61" spans="2:5" ht="17.25" thickBot="1">
      <c r="B61" s="33" t="s">
        <v>380</v>
      </c>
      <c r="C61" s="135">
        <f>'Таблица  1'!C14</f>
        <v>38100.17</v>
      </c>
      <c r="D61" s="136"/>
      <c r="E61" s="137"/>
    </row>
    <row r="62" spans="2:5" ht="17.25" thickBot="1">
      <c r="B62" s="33" t="s">
        <v>381</v>
      </c>
      <c r="C62" s="135">
        <f>'Таблица  1'!C15</f>
        <v>26248.06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543</v>
      </c>
      <c r="D69" s="147" t="s">
        <v>484</v>
      </c>
      <c r="E69" s="148"/>
    </row>
    <row r="70" spans="2:5" ht="50.25" customHeight="1" thickBot="1">
      <c r="B70" s="159"/>
      <c r="C70" s="154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42204418.76</v>
      </c>
      <c r="D72" s="116">
        <f>'Таблица  1'!D20</f>
        <v>43508366</v>
      </c>
      <c r="E72" s="116">
        <f>'Таблица  1'!E20</f>
        <v>44961586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40345084.76</v>
      </c>
      <c r="D74" s="81">
        <f>'Таблица  1'!D21</f>
        <v>41762386</v>
      </c>
      <c r="E74" s="81">
        <f>'Таблица  1'!E21</f>
        <v>43215056</v>
      </c>
    </row>
    <row r="75" spans="2:5" ht="17.25" thickBot="1">
      <c r="B75" s="33" t="s">
        <v>388</v>
      </c>
      <c r="C75" s="81">
        <f>'Таблица  1'!C22</f>
        <v>1732334</v>
      </c>
      <c r="D75" s="81">
        <f>'Таблица  1'!D22</f>
        <v>1618980</v>
      </c>
      <c r="E75" s="81">
        <f>'Таблица  1'!E22</f>
        <v>1619530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127000</v>
      </c>
      <c r="D77" s="133">
        <f>'Таблица  1'!D25</f>
        <v>127000</v>
      </c>
      <c r="E77" s="133">
        <f>'Таблица  1'!E25</f>
        <v>127000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535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42204418.76</v>
      </c>
      <c r="D81" s="116">
        <f>'Таблица  1'!D30</f>
        <v>43508366</v>
      </c>
      <c r="E81" s="116">
        <f>'Таблица  1'!E30</f>
        <v>44961586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34013240</v>
      </c>
      <c r="D83" s="81">
        <f>'Таблица  1'!D32</f>
        <v>35301660</v>
      </c>
      <c r="E83" s="81">
        <f>'Таблица  1'!E32</f>
        <v>36514760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75824</v>
      </c>
      <c r="D84" s="81">
        <f>'Таблица  1'!D33</f>
        <v>57740</v>
      </c>
      <c r="E84" s="81">
        <f>'Таблица  1'!E33</f>
        <v>60390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506</v>
      </c>
      <c r="C86" s="81">
        <f>'Таблица  1'!C35</f>
        <v>2663720</v>
      </c>
      <c r="D86" s="81">
        <f>'Таблица  1'!D35</f>
        <v>2807290</v>
      </c>
      <c r="E86" s="81">
        <f>'Таблица  1'!E35</f>
        <v>2947400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461</v>
      </c>
      <c r="C89" s="81">
        <f>'Таблица  1'!C36</f>
        <v>401312</v>
      </c>
      <c r="D89" s="81">
        <f>'Таблица  1'!D36</f>
        <v>375900</v>
      </c>
      <c r="E89" s="81">
        <f>'Таблица  1'!E36</f>
        <v>394690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484538.76</v>
      </c>
      <c r="D90" s="81">
        <f>'Таблица  1'!D43</f>
        <v>436200</v>
      </c>
      <c r="E90" s="81">
        <f>'Таблица  1'!E43</f>
        <v>436200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42204418.76</v>
      </c>
      <c r="I91" s="88">
        <f>D83+D84+D85+D86+D87+D89+D90+D91+D92+D93+D94+D95+D96+D97</f>
        <v>43508366</v>
      </c>
      <c r="J91" s="88">
        <f>E83+E84+E85+E86+E87+E89+E90+E91+E92+E93+E94+E95+E96+E97</f>
        <v>44961586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1895520</v>
      </c>
      <c r="D92" s="81">
        <f>'Таблица  1'!D38</f>
        <v>1857520</v>
      </c>
      <c r="E92" s="81">
        <f>'Таблица  1'!E38</f>
        <v>1931410</v>
      </c>
      <c r="H92" s="89">
        <f>C99+C116+C133+C151</f>
        <v>42204418.76</v>
      </c>
      <c r="I92" s="89">
        <f>D99+D116+D133+D151</f>
        <v>43508366</v>
      </c>
      <c r="J92" s="89">
        <f>E99+E116+E133+E151</f>
        <v>44961586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1712980</v>
      </c>
      <c r="D94" s="81">
        <f>'Таблица  1'!D40</f>
        <v>1717460</v>
      </c>
      <c r="E94" s="81">
        <f>'Таблица  1'!E40</f>
        <v>1722140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955124</v>
      </c>
      <c r="D96" s="81">
        <f>'Таблица  1'!D46</f>
        <v>952436</v>
      </c>
      <c r="E96" s="81">
        <f>'Таблица  1'!E46</f>
        <v>952436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40345084.76</v>
      </c>
      <c r="D99" s="116">
        <f>'Таблица  1'!D51</f>
        <v>41762386</v>
      </c>
      <c r="E99" s="116">
        <f>'Таблица  1'!E51</f>
        <v>43215056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34013240</v>
      </c>
      <c r="D101" s="81">
        <f>'Таблица  1'!D52</f>
        <v>35301660</v>
      </c>
      <c r="E101" s="81">
        <f>'Таблица  1'!E52</f>
        <v>36514760</v>
      </c>
    </row>
    <row r="102" spans="2:5" ht="17.25" thickBot="1">
      <c r="B102" s="33" t="s">
        <v>470</v>
      </c>
      <c r="C102" s="81">
        <f>'Таблица  1'!C53</f>
        <v>54990</v>
      </c>
      <c r="D102" s="81">
        <f>'Таблица  1'!D53</f>
        <v>57740</v>
      </c>
      <c r="E102" s="81">
        <f>'Таблица  1'!E53</f>
        <v>60390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2658720</v>
      </c>
      <c r="D104" s="81">
        <f>'Таблица  1'!D55</f>
        <v>2802290</v>
      </c>
      <c r="E104" s="81">
        <f>'Таблица  1'!E55</f>
        <v>2942400</v>
      </c>
    </row>
    <row r="105" spans="2:5" ht="16.5">
      <c r="B105" s="74" t="s">
        <v>472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473</v>
      </c>
      <c r="C107" s="81">
        <f>'Таблица  1'!C56</f>
        <v>377692</v>
      </c>
      <c r="D107" s="81">
        <f>'Таблица  1'!D56</f>
        <v>375900</v>
      </c>
      <c r="E107" s="81">
        <f>'Таблица  1'!E56</f>
        <v>394690</v>
      </c>
    </row>
    <row r="108" spans="2:5" ht="17.25" thickBot="1">
      <c r="B108" s="33" t="s">
        <v>474</v>
      </c>
      <c r="C108" s="81">
        <f>'Таблица  1'!C63</f>
        <v>353638.76</v>
      </c>
      <c r="D108" s="81">
        <f>'Таблица  1'!D63</f>
        <v>336200</v>
      </c>
      <c r="E108" s="81">
        <f>'Таблица  1'!E63</f>
        <v>336200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1847520</v>
      </c>
      <c r="D110" s="81">
        <f>'Таблица  1'!D58</f>
        <v>1847520</v>
      </c>
      <c r="E110" s="81">
        <f>'Таблица  1'!E58</f>
        <v>1921410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84000</v>
      </c>
      <c r="D112" s="81">
        <f>'Таблица  1'!D60</f>
        <v>88480</v>
      </c>
      <c r="E112" s="81">
        <f>'Таблица  1'!E60</f>
        <v>92610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953124</v>
      </c>
      <c r="D114" s="81">
        <f>'Таблица  1'!D66</f>
        <v>950436</v>
      </c>
      <c r="E114" s="81">
        <f>'Таблица  1'!E66</f>
        <v>950436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1732334</v>
      </c>
      <c r="D116" s="116">
        <f>'Таблица  1'!D71</f>
        <v>1618980</v>
      </c>
      <c r="E116" s="116">
        <f>'Таблица  1'!E71</f>
        <v>1619530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20834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473</v>
      </c>
      <c r="C124" s="81">
        <f>'Таблица  1'!C76</f>
        <v>23620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30900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38000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1618980</v>
      </c>
      <c r="D129" s="81">
        <f>'Таблица  1'!D80</f>
        <v>1618980</v>
      </c>
      <c r="E129" s="81">
        <f>'Таблица  1'!E80</f>
        <v>1619530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5">
        <f>'Таблица  1'!C91</f>
        <v>127000</v>
      </c>
      <c r="D133" s="145">
        <f>'Таблица  1'!D91</f>
        <v>127000</v>
      </c>
      <c r="E133" s="145">
        <f>'Таблица  1'!E91</f>
        <v>127000</v>
      </c>
    </row>
    <row r="134" spans="2:5" ht="18" thickBot="1">
      <c r="B134" s="115" t="s">
        <v>426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5000</v>
      </c>
      <c r="D139" s="81">
        <f>'Таблица  1'!D95</f>
        <v>5000</v>
      </c>
      <c r="E139" s="81">
        <f>'Таблица  1'!E95</f>
        <v>5000</v>
      </c>
    </row>
    <row r="140" spans="2:5" ht="16.5">
      <c r="B140" s="74" t="s">
        <v>472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100000</v>
      </c>
      <c r="D143" s="81">
        <f>'Таблица  1'!D103</f>
        <v>100000</v>
      </c>
      <c r="E143" s="81">
        <f>'Таблица  1'!E103</f>
        <v>100000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10000</v>
      </c>
      <c r="D145" s="81">
        <f>'Таблица  1'!D98</f>
        <v>10000</v>
      </c>
      <c r="E145" s="81">
        <f>'Таблица  1'!E98</f>
        <v>10000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10000</v>
      </c>
      <c r="D147" s="81">
        <f>'Таблица  1'!D100</f>
        <v>10000</v>
      </c>
      <c r="E147" s="81">
        <f>'Таблица  1'!E100</f>
        <v>10000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2000</v>
      </c>
      <c r="D149" s="81">
        <f>'Таблица  1'!D106</f>
        <v>2000</v>
      </c>
      <c r="E149" s="81">
        <f>'Таблица  1'!E106</f>
        <v>2000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454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533</v>
      </c>
      <c r="C173" s="37" t="s">
        <v>551</v>
      </c>
    </row>
    <row r="174" spans="2:3" ht="13.5" customHeight="1">
      <c r="B174" s="38" t="s">
        <v>404</v>
      </c>
      <c r="C174" s="37"/>
    </row>
    <row r="175" spans="2:3" ht="15">
      <c r="B175" s="39" t="s">
        <v>550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552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И.Н.Садило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456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482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13057073.85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18101131.01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11981876.7</v>
      </c>
      <c r="D54" s="136"/>
      <c r="E54" s="137"/>
    </row>
    <row r="55" spans="2:5" ht="33.75" thickBot="1">
      <c r="B55" s="33" t="s">
        <v>376</v>
      </c>
      <c r="C55" s="135">
        <f>'Таблица  1'!C9</f>
        <v>3873436.49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211178.49</v>
      </c>
      <c r="D57" s="136"/>
      <c r="E57" s="137"/>
    </row>
    <row r="58" spans="2:5" ht="17.25" thickBot="1">
      <c r="B58" s="33" t="s">
        <v>378</v>
      </c>
      <c r="C58" s="135">
        <f>'Таблица  1'!C11</f>
        <v>144481.81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26725.85</v>
      </c>
      <c r="D60" s="136"/>
      <c r="E60" s="137"/>
    </row>
    <row r="61" spans="2:5" ht="17.25" thickBot="1">
      <c r="B61" s="33" t="s">
        <v>380</v>
      </c>
      <c r="C61" s="135">
        <f>'Таблица  1'!C14</f>
        <v>38100.17</v>
      </c>
      <c r="D61" s="136"/>
      <c r="E61" s="137"/>
    </row>
    <row r="62" spans="2:5" ht="17.25" thickBot="1">
      <c r="B62" s="33" t="s">
        <v>381</v>
      </c>
      <c r="C62" s="135">
        <f>'Таблица  1'!C15</f>
        <v>26248.06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482</v>
      </c>
      <c r="D68" s="150"/>
      <c r="E68" s="151"/>
    </row>
    <row r="69" spans="2:5" ht="15" customHeight="1" thickBot="1">
      <c r="B69" s="158"/>
      <c r="C69" s="153" t="s">
        <v>483</v>
      </c>
      <c r="D69" s="147" t="s">
        <v>484</v>
      </c>
      <c r="E69" s="148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42204418.76</v>
      </c>
      <c r="D72" s="81">
        <f>'Таблица  1'!D20</f>
        <v>43508366</v>
      </c>
      <c r="E72" s="81">
        <f>'Таблица  1'!E20</f>
        <v>44961586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40345084.76</v>
      </c>
      <c r="D74" s="81">
        <f>'Таблица  1'!D21</f>
        <v>41762386</v>
      </c>
      <c r="E74" s="81">
        <f>'Таблица  1'!E21</f>
        <v>43215056</v>
      </c>
    </row>
    <row r="75" spans="2:5" ht="17.25" thickBot="1">
      <c r="B75" s="33" t="s">
        <v>388</v>
      </c>
      <c r="C75" s="81">
        <f>'Таблица  1'!C22</f>
        <v>1732334</v>
      </c>
      <c r="D75" s="81">
        <f>'Таблица  1'!D22</f>
        <v>1618980</v>
      </c>
      <c r="E75" s="81">
        <f>'Таблица  1'!E22</f>
        <v>1619530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127000</v>
      </c>
      <c r="D77" s="133">
        <f>'Таблица  1'!D25</f>
        <v>127000</v>
      </c>
      <c r="E77" s="133">
        <f>'Таблица  1'!E25</f>
        <v>127000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42204418.76</v>
      </c>
      <c r="D81" s="81">
        <f>'Таблица  1'!D30</f>
        <v>43508366</v>
      </c>
      <c r="E81" s="81">
        <f>'Таблица  1'!E30</f>
        <v>44961586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34013240</v>
      </c>
      <c r="D83" s="81">
        <f>'Таблица  1'!D32</f>
        <v>35301660</v>
      </c>
      <c r="E83" s="81">
        <f>'Таблица  1'!E32</f>
        <v>36514760</v>
      </c>
    </row>
    <row r="84" spans="2:5" ht="17.25" thickBot="1">
      <c r="B84" s="33" t="s">
        <v>457</v>
      </c>
      <c r="C84" s="81">
        <f>'Таблица  1'!C33</f>
        <v>75824</v>
      </c>
      <c r="D84" s="81">
        <f>'Таблица  1'!D33</f>
        <v>57740</v>
      </c>
      <c r="E84" s="81">
        <f>'Таблица  1'!E33</f>
        <v>60390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2663720</v>
      </c>
      <c r="D86" s="81">
        <f>'Таблица  1'!D35</f>
        <v>2807290</v>
      </c>
      <c r="E86" s="81">
        <f>'Таблица  1'!E35</f>
        <v>2947400</v>
      </c>
    </row>
    <row r="87" spans="2:5" ht="16.5">
      <c r="B87" s="74" t="s">
        <v>460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461</v>
      </c>
      <c r="C89" s="81">
        <f>'Таблица  1'!C36</f>
        <v>401312</v>
      </c>
      <c r="D89" s="81">
        <f>'Таблица  1'!D36</f>
        <v>375900</v>
      </c>
      <c r="E89" s="81">
        <f>'Таблица  1'!E36</f>
        <v>394690</v>
      </c>
    </row>
    <row r="90" spans="2:5" ht="17.25" thickBot="1">
      <c r="B90" s="33" t="s">
        <v>462</v>
      </c>
      <c r="C90" s="81">
        <f>'Таблица  1'!C43</f>
        <v>484538.76</v>
      </c>
      <c r="D90" s="81">
        <f>'Таблица  1'!D43</f>
        <v>436200</v>
      </c>
      <c r="E90" s="81">
        <f>'Таблица  1'!E43</f>
        <v>436200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1895520</v>
      </c>
      <c r="D92" s="81">
        <f>'Таблица  1'!D38</f>
        <v>1857520</v>
      </c>
      <c r="E92" s="81">
        <f>'Таблица  1'!E38</f>
        <v>1931410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1712980</v>
      </c>
      <c r="D94" s="81">
        <f>'Таблица  1'!D40</f>
        <v>1717460</v>
      </c>
      <c r="E94" s="81">
        <f>'Таблица  1'!E40</f>
        <v>1722140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955124</v>
      </c>
      <c r="D96" s="81">
        <f>'Таблица  1'!D46</f>
        <v>952436</v>
      </c>
      <c r="E96" s="81">
        <f>'Таблица  1'!E46</f>
        <v>952436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2015-01-18T06:55:01Z</cp:lastPrinted>
  <dcterms:created xsi:type="dcterms:W3CDTF">2007-11-01T06:06:06Z</dcterms:created>
  <dcterms:modified xsi:type="dcterms:W3CDTF">2015-02-23T23:24:36Z</dcterms:modified>
  <cp:category/>
  <cp:version/>
  <cp:contentType/>
  <cp:contentStatus/>
</cp:coreProperties>
</file>