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фхд'!$A$1:$E$207</definedName>
    <definedName name="_xlnm.Print_Area" localSheetId="2">'Таблица  1'!$A$1:$F$131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<sst xmlns="http://schemas.openxmlformats.org/spreadsheetml/2006/main" count="1767" uniqueCount="557">
  <si>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</si>
  <si>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</si>
  <si>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</si>
  <si>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</si>
  <si>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</si>
  <si>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</si>
  <si>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</si>
  <si>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</si>
  <si>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</si>
  <si>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</si>
  <si>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</si>
  <si>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</si>
  <si>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</si>
  <si>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</si>
  <si>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</si>
  <si>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</si>
  <si>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</si>
  <si>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</si>
  <si>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</si>
  <si>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</si>
  <si>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</si>
  <si>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</si>
  <si>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</si>
  <si>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</si>
  <si>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</si>
  <si>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</si>
  <si>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</si>
  <si>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</si>
  <si>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</si>
  <si>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</si>
  <si>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</si>
  <si>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</si>
  <si>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</si>
  <si>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</si>
  <si>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</si>
  <si>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</si>
  <si>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</si>
  <si>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</si>
  <si>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</si>
  <si>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</si>
  <si>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</si>
  <si>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</si>
  <si>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</si>
  <si>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</si>
  <si>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</si>
  <si>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</si>
  <si>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</si>
  <si>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</si>
  <si>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</si>
  <si>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</si>
  <si>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</si>
  <si>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</si>
  <si>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</si>
  <si>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</si>
  <si>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</si>
  <si>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</si>
  <si>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</si>
  <si>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</si>
  <si>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</si>
  <si>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</si>
  <si>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</si>
  <si>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</si>
  <si>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</si>
  <si>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</si>
  <si>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</si>
  <si>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</si>
  <si>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</si>
  <si>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</si>
  <si>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</si>
  <si>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</si>
  <si>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</si>
  <si>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</si>
  <si>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</si>
  <si>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</si>
  <si>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</si>
  <si>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</si>
  <si>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</si>
  <si>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</si>
  <si>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</si>
  <si>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</si>
  <si>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</si>
  <si>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</si>
  <si>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</si>
  <si>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</si>
  <si>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</si>
  <si>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</si>
  <si>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</si>
  <si>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</si>
  <si>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</si>
  <si>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</si>
  <si>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</si>
  <si>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</si>
  <si>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</si>
  <si>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</si>
  <si>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</si>
  <si>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</si>
  <si>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</si>
  <si>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</si>
  <si>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</si>
  <si>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</si>
  <si>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</si>
  <si>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</si>
  <si>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</si>
  <si>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</si>
  <si>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</si>
  <si>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</si>
  <si>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</si>
  <si>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</si>
  <si>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</si>
  <si>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</si>
  <si>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</si>
  <si>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</si>
  <si>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</si>
  <si>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</si>
  <si>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</si>
  <si>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</si>
  <si>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</si>
  <si>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</si>
  <si>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</si>
  <si>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</si>
  <si>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</si>
  <si>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</si>
  <si>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</si>
  <si>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</si>
  <si>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</si>
  <si>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</si>
  <si>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</si>
  <si>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</si>
  <si>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</si>
  <si>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</si>
  <si>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</si>
  <si>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</si>
  <si>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</si>
  <si>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</si>
  <si>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</si>
  <si>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</si>
  <si>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</si>
  <si>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</si>
  <si>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</si>
  <si>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</si>
  <si>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</si>
  <si>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</si>
  <si>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</si>
  <si>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</si>
  <si>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</si>
  <si>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</si>
  <si>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</si>
  <si>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</si>
  <si>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</si>
  <si>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</si>
  <si>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</si>
  <si>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</si>
  <si>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</si>
  <si>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</si>
  <si>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</si>
  <si>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</si>
  <si>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</si>
  <si>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</si>
  <si>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</si>
  <si>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</si>
  <si>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</si>
  <si>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</si>
  <si>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</si>
  <si>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</si>
  <si>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</si>
  <si>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</si>
  <si>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</si>
  <si>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</si>
  <si>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</si>
  <si>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</si>
  <si>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</si>
  <si>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</si>
  <si>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</si>
  <si>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</si>
  <si>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</si>
  <si>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</si>
  <si>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</si>
  <si>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</si>
  <si>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</si>
  <si>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</si>
  <si>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</si>
  <si>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</si>
  <si>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</si>
  <si>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</si>
  <si>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</si>
  <si>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</si>
  <si>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</si>
  <si>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</si>
  <si>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</si>
  <si>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</si>
  <si>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</si>
  <si>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</si>
  <si>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</si>
  <si>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</si>
  <si>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</si>
  <si>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</si>
  <si>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</si>
  <si>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</si>
  <si>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</si>
  <si>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</si>
  <si>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</si>
  <si>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</si>
  <si>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</si>
  <si>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</si>
  <si>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</si>
  <si>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</si>
  <si>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</si>
  <si>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</si>
  <si>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</si>
  <si>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</si>
  <si>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</si>
  <si>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</si>
  <si>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</si>
  <si>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</si>
  <si>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</si>
  <si>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</si>
  <si>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</si>
  <si>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</si>
  <si>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</si>
  <si>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</si>
  <si>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</si>
  <si>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</si>
  <si>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</si>
  <si>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</si>
  <si>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</si>
  <si>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</si>
  <si>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</si>
  <si>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</si>
  <si>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</si>
  <si>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</si>
  <si>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</si>
  <si>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</si>
  <si>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</si>
  <si>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</si>
  <si>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</si>
  <si>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</si>
  <si>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</si>
  <si>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</si>
  <si>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</si>
  <si>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</si>
  <si>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</si>
  <si>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</si>
  <si>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</si>
  <si>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</si>
  <si>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</si>
  <si>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</si>
  <si>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</si>
  <si>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</si>
  <si>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</si>
  <si>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</si>
  <si>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</si>
  <si>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</si>
  <si>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</si>
  <si>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</si>
  <si>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</si>
  <si>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</si>
  <si>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</si>
  <si>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</si>
  <si>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</si>
  <si>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</si>
  <si>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</si>
  <si>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</si>
  <si>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</si>
  <si>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</si>
  <si>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</si>
  <si>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</si>
  <si>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</si>
  <si>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</si>
  <si>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</si>
  <si>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</si>
  <si>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</si>
  <si>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</si>
  <si>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</si>
  <si>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</si>
  <si>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</si>
  <si>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</si>
  <si>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</si>
  <si>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</si>
  <si>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</si>
  <si>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</si>
  <si>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</si>
  <si>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</si>
  <si>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</si>
  <si>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</si>
  <si>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</si>
  <si>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</si>
  <si>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</si>
  <si>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</si>
  <si>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</si>
  <si>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</si>
  <si>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</si>
  <si>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</si>
  <si>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</si>
  <si>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</si>
  <si>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</si>
  <si>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</si>
  <si>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</si>
  <si>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</si>
  <si>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</si>
  <si>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</si>
  <si>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</si>
  <si>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</si>
  <si>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</si>
  <si>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</si>
  <si>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</si>
  <si>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</si>
  <si>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</si>
  <si>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</si>
  <si>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</si>
  <si>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</si>
  <si>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</si>
  <si>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</si>
  <si>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</si>
  <si>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</si>
  <si>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</si>
  <si>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</si>
  <si>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</si>
  <si>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</si>
  <si>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</si>
  <si>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</si>
  <si>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</si>
  <si>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</si>
  <si>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</si>
  <si>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</si>
  <si>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</si>
  <si>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</si>
  <si>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</si>
  <si>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</si>
  <si>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</si>
  <si>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</si>
  <si>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</si>
  <si>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</si>
  <si>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</si>
  <si>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</si>
  <si>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</si>
  <si>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</si>
  <si>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</si>
  <si>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</si>
  <si>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</si>
  <si>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</si>
  <si>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</si>
  <si>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</si>
  <si>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</si>
  <si>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</si>
  <si>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</si>
  <si>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</si>
  <si>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</si>
  <si>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</si>
  <si>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</si>
  <si>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</si>
  <si>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</si>
  <si>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</si>
  <si>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</si>
  <si>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</si>
  <si>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</si>
  <si>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</si>
  <si>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</si>
  <si>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</si>
  <si>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</si>
  <si>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</si>
  <si>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</si>
  <si>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</si>
  <si>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</si>
  <si>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</si>
  <si>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</si>
  <si>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</si>
  <si>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</si>
  <si>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</si>
  <si>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</si>
  <si>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</si>
  <si>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</si>
  <si>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</si>
  <si>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</si>
  <si>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</si>
  <si>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</si>
  <si>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</si>
  <si>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</si>
  <si>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</si>
  <si>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</si>
  <si>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</si>
  <si>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</si>
  <si>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</si>
  <si>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</si>
  <si>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</si>
  <si>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</si>
  <si>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</si>
  <si>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</si>
  <si>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</si>
  <si>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</si>
  <si>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</si>
  <si>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</si>
  <si>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</si>
  <si>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</si>
  <si>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</si>
  <si>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</si>
  <si>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</si>
  <si>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</si>
  <si>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</si>
  <si>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</si>
  <si>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</si>
  <si>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</si>
  <si>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</si>
  <si>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</si>
  <si>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</si>
  <si>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</si>
  <si>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</si>
  <si>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</si>
  <si>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</si>
  <si>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</si>
  <si>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</si>
  <si>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</si>
  <si>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</si>
  <si>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</si>
  <si>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</si>
  <si>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</si>
  <si>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</si>
  <si>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</si>
  <si>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</si>
  <si>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</si>
  <si>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</si>
  <si>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</si>
  <si>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</si>
  <si>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</si>
  <si>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</si>
  <si>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</si>
  <si>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</si>
  <si>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</si>
  <si>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</si>
  <si>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</si>
  <si>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</si>
  <si>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</si>
  <si>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</si>
  <si>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</si>
  <si>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</si>
  <si>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</si>
  <si>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</si>
  <si>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</si>
  <si>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</si>
  <si>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</si>
  <si>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</si>
  <si>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</si>
  <si>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</si>
  <si>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</si>
  <si>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</si>
  <si>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</si>
  <si>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</si>
  <si>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</si>
  <si>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</si>
  <si>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</si>
  <si>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</si>
  <si>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</si>
  <si>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</si>
  <si>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</si>
  <si>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</si>
  <si>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</si>
  <si>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</si>
  <si>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</si>
  <si>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</si>
  <si>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</si>
  <si>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</si>
  <si>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</si>
  <si>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</si>
  <si>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</si>
  <si>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</si>
  <si>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</si>
  <si>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</si>
  <si>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</si>
  <si>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</si>
  <si>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</si>
  <si>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</si>
  <si>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</si>
  <si>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</si>
  <si>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</si>
  <si>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</si>
  <si>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</si>
  <si>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</si>
  <si>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</si>
  <si>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</si>
  <si>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</si>
  <si>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</si>
  <si>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</si>
  <si>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</si>
  <si>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</si>
  <si>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</si>
  <si>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</si>
  <si>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</si>
  <si>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</si>
  <si>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</si>
  <si>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</si>
  <si>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</si>
  <si>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</si>
  <si>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</si>
  <si>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</si>
  <si>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</si>
  <si>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</si>
  <si>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</si>
  <si>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</si>
  <si>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</si>
  <si>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</si>
  <si>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</si>
  <si>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</si>
  <si>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</si>
  <si>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</si>
  <si>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</si>
  <si>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</si>
  <si>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</si>
  <si>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</si>
  <si>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</si>
  <si>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</si>
  <si>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</si>
  <si>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</si>
  <si>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</si>
  <si>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</si>
  <si>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</si>
  <si>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</si>
  <si>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</si>
  <si>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</si>
  <si>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</si>
  <si>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</si>
  <si>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</si>
  <si>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</si>
  <si>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</si>
  <si>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</si>
  <si>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</si>
  <si>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</si>
  <si>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</si>
  <si>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</si>
  <si>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</si>
  <si>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</si>
  <si>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</si>
  <si>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</si>
  <si>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</si>
  <si>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</si>
  <si>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</si>
  <si>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</si>
  <si>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</si>
  <si>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</si>
  <si>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</si>
  <si>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</si>
  <si>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</si>
  <si>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</si>
  <si>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</si>
  <si>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</si>
  <si>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</si>
  <si>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_________  Г.В.Овсянникова</t>
  </si>
  <si>
    <t xml:space="preserve">Муниципальное автономное общеобразовательное учреждение "Средняя общеобразовательная школа № 25 с углубленным изучением отдельных предметов г.Уссурийска" </t>
  </si>
  <si>
    <t>Приморский край г.Уссурийск, ул.Ленина,70</t>
  </si>
  <si>
    <t>Управления Федерального казначейства по Приморскому краю</t>
  </si>
  <si>
    <t>Цель -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</t>
  </si>
  <si>
    <t xml:space="preserve">"30" декабря  2014г.                                                                                    </t>
  </si>
  <si>
    <t xml:space="preserve"> "30" декабря   2014г.</t>
  </si>
  <si>
    <t xml:space="preserve">    Дата составления "30" декабря   2014г.</t>
  </si>
  <si>
    <t>Г.В.Овсянникова</t>
  </si>
  <si>
    <r>
      <t>"30"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год</t>
    </r>
  </si>
  <si>
    <t>Главный бухгалтер учреждения                           ___________ Г.З.Чернова</t>
  </si>
  <si>
    <t>Г.З.Чернова</t>
  </si>
  <si>
    <t xml:space="preserve">1) торговля покупными товарами, оборудованием;                            2) оказание посреднических услуг;                                                    3) долевое участие в деятельности других учреждений (в том числе образовательных) и организаций;                                            4) приобретение акций, облигаций, иных ценных бумаг и получение доходов (дивидендов, процентов) по ним;                          5) предоставление имущества в аренду;                                                                                       6) оказание платных дополнительных образовательных услуг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</si>
</sst>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10" fillId="0" borderId="25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26" xfId="54" applyFont="1" applyBorder="1" applyAlignment="1" applyProtection="1">
      <alignment horizontal="left" vertical="top" wrapText="1"/>
      <protection locked="0"/>
    </xf>
    <xf numFmtId="0" fontId="10" fillId="0" borderId="24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10" fillId="0" borderId="27" xfId="54" applyFont="1" applyBorder="1" applyAlignment="1" applyProtection="1">
      <alignment horizontal="left" vertical="top" wrapText="1"/>
      <protection locked="0"/>
    </xf>
    <xf numFmtId="0" fontId="10" fillId="0" borderId="28" xfId="54" applyFont="1" applyBorder="1" applyAlignment="1" applyProtection="1">
      <alignment horizontal="left" vertical="top" wrapText="1"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.emf" /><Relationship Id="rId3" Type="http://schemas.openxmlformats.org/officeDocument/2006/relationships/image" Target="../media/image16.emf" /><Relationship Id="rId4" Type="http://schemas.openxmlformats.org/officeDocument/2006/relationships/image" Target="../media/image11.emf" /><Relationship Id="rId5" Type="http://schemas.openxmlformats.org/officeDocument/2006/relationships/image" Target="../media/image15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17.emf" /><Relationship Id="rId10" Type="http://schemas.openxmlformats.org/officeDocument/2006/relationships/image" Target="../media/image10.emf" /><Relationship Id="rId11" Type="http://schemas.openxmlformats.org/officeDocument/2006/relationships/image" Target="../media/image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13.emf" /><Relationship Id="rId16" Type="http://schemas.openxmlformats.org/officeDocument/2006/relationships/image" Target="../media/image8.emf" /><Relationship Id="rId17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537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538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528</v>
      </c>
      <c r="E3" s="26" t="s">
        <v>536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11270062.48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122884958.68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106357635.38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19357333.19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2618544.67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267954.97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203666.97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-19439.01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65614812.48</v>
      </c>
      <c r="D20" s="54">
        <f>SUM(D21:D25)</f>
        <v>66762350</v>
      </c>
      <c r="E20" s="54">
        <f>SUM(E21:E25)</f>
        <v>72347933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61770136.48</v>
      </c>
      <c r="D21" s="46">
        <v>62823630</v>
      </c>
      <c r="E21" s="46">
        <v>68209213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1844676</v>
      </c>
      <c r="D22" s="46">
        <v>1738720</v>
      </c>
      <c r="E22" s="46">
        <v>1738720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2000000</v>
      </c>
      <c r="D25" s="43">
        <f>SUM(D26:D28)</f>
        <v>2200000</v>
      </c>
      <c r="E25" s="43">
        <f>SUM(E26:E28)</f>
        <v>2400000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1000000</v>
      </c>
      <c r="D26" s="46">
        <v>1200000</v>
      </c>
      <c r="E26" s="46">
        <v>1400000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>
        <v>1000000</v>
      </c>
      <c r="D28" s="46">
        <v>1000000</v>
      </c>
      <c r="E28" s="46">
        <v>1000000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65614812.48</v>
      </c>
      <c r="D29" s="63">
        <f>SUM(D31:D45)-D41</f>
        <v>66762350</v>
      </c>
      <c r="E29" s="63">
        <f>SUM(E31:E45)-E41</f>
        <v>72347933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510</v>
      </c>
      <c r="C31" s="64">
        <f aca="true" t="shared" si="0" ref="C31:E44">C51+C71+C91+C111</f>
        <v>53388210</v>
      </c>
      <c r="D31" s="64">
        <f t="shared" si="0"/>
        <v>53359900</v>
      </c>
      <c r="E31" s="64">
        <f t="shared" si="0"/>
        <v>58504970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102934</v>
      </c>
      <c r="D32" s="64">
        <f t="shared" si="0"/>
        <v>52100</v>
      </c>
      <c r="E32" s="64">
        <f t="shared" si="0"/>
        <v>52100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6952340</v>
      </c>
      <c r="D34" s="64">
        <f t="shared" si="0"/>
        <v>7522370</v>
      </c>
      <c r="E34" s="64">
        <f t="shared" si="0"/>
        <v>7983480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1058302</v>
      </c>
      <c r="D35" s="64">
        <f t="shared" si="0"/>
        <v>1039138</v>
      </c>
      <c r="E35" s="64">
        <f t="shared" si="0"/>
        <v>1099140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123870</v>
      </c>
      <c r="D37" s="64">
        <f t="shared" si="0"/>
        <v>120870</v>
      </c>
      <c r="E37" s="64">
        <f t="shared" si="0"/>
        <v>123290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2166151</v>
      </c>
      <c r="D39" s="64">
        <f t="shared" si="0"/>
        <v>2438710</v>
      </c>
      <c r="E39" s="64">
        <f t="shared" si="0"/>
        <v>2355680</v>
      </c>
      <c r="F39" s="42" t="s">
        <v>185</v>
      </c>
    </row>
    <row r="40" spans="1:6" ht="25.5">
      <c r="A40" s="42" t="s">
        <v>186</v>
      </c>
      <c r="B40" s="50" t="s">
        <v>526</v>
      </c>
      <c r="C40" s="64">
        <f t="shared" si="0"/>
        <v>4320</v>
      </c>
      <c r="D40" s="64">
        <f t="shared" si="0"/>
        <v>0</v>
      </c>
      <c r="E40" s="64">
        <f t="shared" si="0"/>
        <v>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4320</v>
      </c>
      <c r="D41" s="64">
        <f t="shared" si="0"/>
        <v>0</v>
      </c>
      <c r="E41" s="64">
        <f t="shared" si="0"/>
        <v>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697423.48</v>
      </c>
      <c r="D42" s="64">
        <f t="shared" si="0"/>
        <v>1105000</v>
      </c>
      <c r="E42" s="64">
        <f t="shared" si="0"/>
        <v>1105000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1121262</v>
      </c>
      <c r="D45" s="65">
        <f>SUM(D46:D49)</f>
        <v>1124262</v>
      </c>
      <c r="E45" s="65">
        <f>SUM(E46:E49)</f>
        <v>1124273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33900</v>
      </c>
      <c r="D46" s="64">
        <f t="shared" si="1"/>
        <v>33900</v>
      </c>
      <c r="E46" s="64">
        <f t="shared" si="1"/>
        <v>33900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109662</v>
      </c>
      <c r="D47" s="64">
        <f t="shared" si="1"/>
        <v>112662</v>
      </c>
      <c r="E47" s="64">
        <f t="shared" si="1"/>
        <v>112673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977700</v>
      </c>
      <c r="D48" s="64">
        <f t="shared" si="1"/>
        <v>977700</v>
      </c>
      <c r="E48" s="64">
        <f t="shared" si="1"/>
        <v>977700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61770136.48</v>
      </c>
      <c r="D50" s="54">
        <f>SUM(D51:D65)-D61</f>
        <v>62823630</v>
      </c>
      <c r="E50" s="54">
        <f>SUM(E51:E65)-E61</f>
        <v>68209213</v>
      </c>
      <c r="F50" s="42" t="s">
        <v>217</v>
      </c>
    </row>
    <row r="51" spans="1:6" ht="12.75">
      <c r="A51" s="42" t="s">
        <v>218</v>
      </c>
      <c r="B51" s="50" t="s">
        <v>510</v>
      </c>
      <c r="C51" s="46">
        <v>52118210</v>
      </c>
      <c r="D51" s="46">
        <v>52759900</v>
      </c>
      <c r="E51" s="46">
        <v>57904970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52100</v>
      </c>
      <c r="D52" s="46">
        <v>52100</v>
      </c>
      <c r="E52" s="46">
        <v>52100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6852340</v>
      </c>
      <c r="D54" s="46">
        <v>7222370</v>
      </c>
      <c r="E54" s="46">
        <v>7583480</v>
      </c>
      <c r="F54" s="42" t="s">
        <v>228</v>
      </c>
    </row>
    <row r="55" spans="1:6" ht="12.75">
      <c r="A55" s="42" t="s">
        <v>229</v>
      </c>
      <c r="B55" s="50" t="s">
        <v>527</v>
      </c>
      <c r="C55" s="46">
        <v>845180</v>
      </c>
      <c r="D55" s="46">
        <v>802138</v>
      </c>
      <c r="E55" s="46">
        <v>802140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20870</v>
      </c>
      <c r="D57" s="46">
        <v>20870</v>
      </c>
      <c r="E57" s="46">
        <v>23290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127431</v>
      </c>
      <c r="D59" s="46">
        <v>339990</v>
      </c>
      <c r="E59" s="46">
        <v>216960</v>
      </c>
      <c r="F59" s="42" t="s">
        <v>241</v>
      </c>
    </row>
    <row r="60" spans="1:6" ht="25.5">
      <c r="A60" s="42" t="s">
        <v>242</v>
      </c>
      <c r="B60" s="50" t="s">
        <v>526</v>
      </c>
      <c r="C60" s="46">
        <v>4320</v>
      </c>
      <c r="D60" s="46"/>
      <c r="E60" s="46"/>
      <c r="F60" s="42" t="s">
        <v>243</v>
      </c>
    </row>
    <row r="61" spans="1:6" ht="12.75">
      <c r="A61" s="42" t="s">
        <v>244</v>
      </c>
      <c r="B61" s="50" t="s">
        <v>189</v>
      </c>
      <c r="C61" s="46">
        <v>4320</v>
      </c>
      <c r="D61" s="46"/>
      <c r="E61" s="46"/>
      <c r="F61" s="42" t="s">
        <v>245</v>
      </c>
    </row>
    <row r="62" spans="1:6" ht="12.75">
      <c r="A62" s="42" t="s">
        <v>246</v>
      </c>
      <c r="B62" s="50" t="s">
        <v>192</v>
      </c>
      <c r="C62" s="46">
        <v>628423.48</v>
      </c>
      <c r="D62" s="46">
        <v>505000</v>
      </c>
      <c r="E62" s="46">
        <v>505000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1121262</v>
      </c>
      <c r="D65" s="43">
        <f>SUM(D66:D69)</f>
        <v>1121262</v>
      </c>
      <c r="E65" s="43">
        <f>SUM(E66:E69)</f>
        <v>1121273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33900</v>
      </c>
      <c r="D66" s="48">
        <v>33900</v>
      </c>
      <c r="E66" s="48">
        <v>33900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109662</v>
      </c>
      <c r="D67" s="48">
        <v>109662</v>
      </c>
      <c r="E67" s="48">
        <v>109673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977700</v>
      </c>
      <c r="D68" s="48">
        <v>977700</v>
      </c>
      <c r="E68" s="48">
        <v>977700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1844676</v>
      </c>
      <c r="D70" s="54">
        <f>SUM(D71:D85)-D81</f>
        <v>1738720</v>
      </c>
      <c r="E70" s="54">
        <f>SUM(E71:E85)-E81</f>
        <v>1738720</v>
      </c>
      <c r="F70" s="42" t="s">
        <v>264</v>
      </c>
    </row>
    <row r="71" spans="1:6" ht="12.75">
      <c r="A71" s="42" t="s">
        <v>265</v>
      </c>
      <c r="B71" s="50" t="s">
        <v>510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20834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527</v>
      </c>
      <c r="C75" s="46">
        <v>13122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3000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1738720</v>
      </c>
      <c r="D79" s="46">
        <v>1738720</v>
      </c>
      <c r="E79" s="46">
        <v>1738720</v>
      </c>
      <c r="F79" s="42" t="s">
        <v>282</v>
      </c>
    </row>
    <row r="80" spans="1:6" ht="25.5">
      <c r="A80" s="42" t="s">
        <v>283</v>
      </c>
      <c r="B80" s="50" t="s">
        <v>526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69000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2000000</v>
      </c>
      <c r="D90" s="54">
        <f>SUM(D91:D105)-D101</f>
        <v>2200000</v>
      </c>
      <c r="E90" s="54">
        <f>SUM(E91:E105)-E101</f>
        <v>2400000</v>
      </c>
      <c r="F90" s="42" t="s">
        <v>305</v>
      </c>
    </row>
    <row r="91" spans="1:6" ht="12.75">
      <c r="A91" s="42" t="s">
        <v>306</v>
      </c>
      <c r="B91" s="50" t="s">
        <v>510</v>
      </c>
      <c r="C91" s="46">
        <v>1270000</v>
      </c>
      <c r="D91" s="46">
        <v>600000</v>
      </c>
      <c r="E91" s="46">
        <v>600000</v>
      </c>
      <c r="F91" s="42" t="s">
        <v>307</v>
      </c>
    </row>
    <row r="92" spans="1:6" ht="12.75">
      <c r="A92" s="42" t="s">
        <v>308</v>
      </c>
      <c r="B92" s="50" t="s">
        <v>221</v>
      </c>
      <c r="C92" s="46">
        <v>30000</v>
      </c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100000</v>
      </c>
      <c r="D94" s="46">
        <v>300000</v>
      </c>
      <c r="E94" s="46">
        <v>400000</v>
      </c>
      <c r="F94" s="42" t="s">
        <v>313</v>
      </c>
    </row>
    <row r="95" spans="1:6" ht="12.75">
      <c r="A95" s="42" t="s">
        <v>314</v>
      </c>
      <c r="B95" s="50" t="s">
        <v>527</v>
      </c>
      <c r="C95" s="46">
        <v>200000</v>
      </c>
      <c r="D95" s="46">
        <v>237000</v>
      </c>
      <c r="E95" s="46">
        <v>297000</v>
      </c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100000</v>
      </c>
      <c r="D97" s="46">
        <v>100000</v>
      </c>
      <c r="E97" s="46">
        <v>100000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300000</v>
      </c>
      <c r="D99" s="46">
        <v>360000</v>
      </c>
      <c r="E99" s="46">
        <v>400000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>
        <v>600000</v>
      </c>
      <c r="E102" s="46">
        <v>600000</v>
      </c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3000</v>
      </c>
      <c r="E105" s="47">
        <f>SUM(E106:E109)</f>
        <v>3000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>
        <v>3000</v>
      </c>
      <c r="E107" s="48">
        <v>3000</v>
      </c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510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527</v>
      </c>
      <c r="C115" s="46"/>
      <c r="D115" s="46"/>
      <c r="E115" s="46"/>
      <c r="F115" s="42" t="s">
        <v>511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512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513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514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515</v>
      </c>
    </row>
    <row r="120" spans="1:6" ht="25.5">
      <c r="A120" s="68" t="s">
        <v>437</v>
      </c>
      <c r="B120" s="69" t="s">
        <v>526</v>
      </c>
      <c r="C120" s="46"/>
      <c r="D120" s="46"/>
      <c r="E120" s="46"/>
      <c r="F120" s="42" t="s">
        <v>516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517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518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519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520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521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522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523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524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/>
      <c r="D131" s="46"/>
      <c r="E131" s="46"/>
      <c r="F131" s="42" t="s">
        <v>525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75">
      <selection activeCell="C58" sqref="C58:E58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7.253906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529</v>
      </c>
      <c r="C2" s="37"/>
      <c r="D2" s="123" t="s">
        <v>488</v>
      </c>
      <c r="E2" s="123"/>
    </row>
    <row r="3" spans="1:5" ht="16.5">
      <c r="A3" s="40"/>
      <c r="B3" s="36" t="s">
        <v>493</v>
      </c>
      <c r="C3" s="37"/>
      <c r="D3" s="123" t="s">
        <v>544</v>
      </c>
      <c r="E3" s="123"/>
    </row>
    <row r="4" spans="1:4" ht="16.5">
      <c r="A4" s="40"/>
      <c r="B4" s="36" t="s">
        <v>530</v>
      </c>
      <c r="C4" s="37"/>
      <c r="D4" s="78"/>
    </row>
    <row r="5" spans="1:4" ht="16.5">
      <c r="A5" s="40"/>
      <c r="B5" s="36" t="s">
        <v>549</v>
      </c>
      <c r="C5" s="37"/>
      <c r="D5" s="78" t="s">
        <v>550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540</v>
      </c>
      <c r="C10" s="134"/>
      <c r="D10" s="134"/>
      <c r="E10" s="134"/>
    </row>
    <row r="11" spans="1:5" ht="16.5">
      <c r="A11" s="40"/>
      <c r="B11" s="134" t="s">
        <v>539</v>
      </c>
      <c r="C11" s="135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551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3" t="s">
        <v>545</v>
      </c>
      <c r="D15" s="194"/>
      <c r="E15" s="195"/>
    </row>
    <row r="16" spans="2:5" ht="33.75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93" t="s">
        <v>546</v>
      </c>
      <c r="D17" s="194"/>
      <c r="E17" s="195"/>
    </row>
    <row r="18" spans="2:5" ht="17.25" thickBot="1">
      <c r="B18" s="33" t="s">
        <v>353</v>
      </c>
      <c r="C18" s="193" t="s">
        <v>354</v>
      </c>
      <c r="D18" s="194"/>
      <c r="E18" s="195"/>
    </row>
    <row r="19" spans="2:5" ht="17.25" thickBot="1">
      <c r="B19" s="33" t="s">
        <v>355</v>
      </c>
      <c r="C19" s="154" t="s">
        <v>505</v>
      </c>
      <c r="D19" s="155"/>
      <c r="E19" s="156"/>
    </row>
    <row r="20" spans="2:5" ht="33.75" thickBot="1">
      <c r="B20" s="33" t="s">
        <v>357</v>
      </c>
      <c r="C20" s="154" t="s">
        <v>543</v>
      </c>
      <c r="D20" s="155"/>
      <c r="E20" s="156"/>
    </row>
    <row r="21" spans="2:5" ht="33.75" thickBot="1">
      <c r="B21" s="33" t="s">
        <v>359</v>
      </c>
      <c r="C21" s="154" t="s">
        <v>547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152.25" customHeight="1" thickBot="1">
      <c r="B25" s="32" t="s">
        <v>361</v>
      </c>
      <c r="C25" s="190" t="s">
        <v>548</v>
      </c>
      <c r="D25" s="191"/>
      <c r="E25" s="192"/>
    </row>
    <row r="26" spans="2:5" ht="54.75" customHeight="1">
      <c r="B26" s="124" t="s">
        <v>362</v>
      </c>
      <c r="C26" s="136" t="s">
        <v>556</v>
      </c>
      <c r="D26" s="137"/>
      <c r="E26" s="138"/>
    </row>
    <row r="27" spans="2:5" ht="40.5" customHeight="1">
      <c r="B27" s="153"/>
      <c r="C27" s="139"/>
      <c r="D27" s="140"/>
      <c r="E27" s="141"/>
    </row>
    <row r="28" spans="2:5" ht="58.5" customHeight="1" thickBot="1">
      <c r="B28" s="153"/>
      <c r="C28" s="139"/>
      <c r="D28" s="140"/>
      <c r="E28" s="141"/>
    </row>
    <row r="29" spans="2:5" ht="12" customHeight="1" hidden="1" thickBot="1">
      <c r="B29" s="153"/>
      <c r="C29" s="139"/>
      <c r="D29" s="140"/>
      <c r="E29" s="141"/>
    </row>
    <row r="30" spans="2:5" ht="12.75" customHeight="1" hidden="1" thickBot="1">
      <c r="B30" s="153"/>
      <c r="C30" s="139"/>
      <c r="D30" s="140"/>
      <c r="E30" s="141"/>
    </row>
    <row r="31" spans="2:5" ht="81" customHeight="1" hidden="1" thickBot="1">
      <c r="B31" s="125"/>
      <c r="C31" s="142"/>
      <c r="D31" s="143"/>
      <c r="E31" s="144"/>
    </row>
    <row r="32" spans="2:5" ht="20.25" customHeight="1">
      <c r="B32" s="124" t="s">
        <v>363</v>
      </c>
      <c r="C32" s="126">
        <v>122884958.68</v>
      </c>
      <c r="D32" s="127"/>
      <c r="E32" s="128"/>
    </row>
    <row r="33" spans="2:5" ht="30.75" customHeight="1" thickBot="1">
      <c r="B33" s="125"/>
      <c r="C33" s="129"/>
      <c r="D33" s="130"/>
      <c r="E33" s="131"/>
    </row>
    <row r="34" spans="2:5" ht="12.75" customHeight="1">
      <c r="B34" s="124" t="s">
        <v>364</v>
      </c>
      <c r="C34" s="126">
        <v>122884958.68</v>
      </c>
      <c r="D34" s="127"/>
      <c r="E34" s="128"/>
    </row>
    <row r="35" spans="2:5" ht="39.75" customHeight="1" thickBot="1">
      <c r="B35" s="125"/>
      <c r="C35" s="129"/>
      <c r="D35" s="130"/>
      <c r="E35" s="131"/>
    </row>
    <row r="36" spans="2:5" ht="12.75">
      <c r="B36" s="124" t="s">
        <v>365</v>
      </c>
      <c r="C36" s="160"/>
      <c r="D36" s="161"/>
      <c r="E36" s="162"/>
    </row>
    <row r="37" spans="2:5" ht="12.75">
      <c r="B37" s="153"/>
      <c r="C37" s="163"/>
      <c r="D37" s="164"/>
      <c r="E37" s="165"/>
    </row>
    <row r="38" spans="2:5" ht="28.5" customHeight="1" thickBot="1">
      <c r="B38" s="125"/>
      <c r="C38" s="166"/>
      <c r="D38" s="167"/>
      <c r="E38" s="168"/>
    </row>
    <row r="39" spans="2:5" ht="12.75" customHeight="1">
      <c r="B39" s="132" t="s">
        <v>366</v>
      </c>
      <c r="C39" s="160"/>
      <c r="D39" s="161"/>
      <c r="E39" s="162"/>
    </row>
    <row r="40" spans="2:5" ht="39" customHeight="1" thickBot="1">
      <c r="B40" s="133"/>
      <c r="C40" s="166"/>
      <c r="D40" s="167"/>
      <c r="E40" s="168"/>
    </row>
    <row r="41" spans="2:5" ht="12.75" customHeight="1">
      <c r="B41" s="124" t="s">
        <v>367</v>
      </c>
      <c r="C41" s="126">
        <v>19357333.19</v>
      </c>
      <c r="D41" s="127"/>
      <c r="E41" s="128"/>
    </row>
    <row r="42" spans="2:5" ht="39" customHeight="1" thickBot="1">
      <c r="B42" s="125"/>
      <c r="C42" s="129"/>
      <c r="D42" s="130"/>
      <c r="E42" s="131"/>
    </row>
    <row r="43" spans="2:5" ht="12.75" customHeight="1">
      <c r="B43" s="124" t="s">
        <v>368</v>
      </c>
      <c r="C43" s="126">
        <v>9914971.66</v>
      </c>
      <c r="D43" s="127"/>
      <c r="E43" s="128"/>
    </row>
    <row r="44" spans="2:5" ht="24" customHeight="1" thickBot="1">
      <c r="B44" s="125"/>
      <c r="C44" s="129"/>
      <c r="D44" s="130"/>
      <c r="E44" s="131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11270062.48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122884958.68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33.75" thickBot="1">
      <c r="B54" s="33" t="s">
        <v>375</v>
      </c>
      <c r="C54" s="157">
        <f>'Таблица  1'!C8</f>
        <v>106357635.38</v>
      </c>
      <c r="D54" s="158"/>
      <c r="E54" s="159"/>
    </row>
    <row r="55" spans="2:5" ht="33.75" thickBot="1">
      <c r="B55" s="33" t="s">
        <v>376</v>
      </c>
      <c r="C55" s="157">
        <f>'Таблица  1'!C9</f>
        <v>19357333.19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2618544.67</v>
      </c>
      <c r="D57" s="158"/>
      <c r="E57" s="159"/>
    </row>
    <row r="58" spans="2:5" ht="17.25" thickBot="1">
      <c r="B58" s="33" t="s">
        <v>378</v>
      </c>
      <c r="C58" s="157">
        <f>'Таблица  1'!C11</f>
        <v>267954.97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0</v>
      </c>
      <c r="D60" s="158"/>
      <c r="E60" s="159"/>
    </row>
    <row r="61" spans="2:5" ht="17.25" thickBot="1">
      <c r="B61" s="33" t="s">
        <v>380</v>
      </c>
      <c r="C61" s="157">
        <f>'Таблица  1'!C14</f>
        <v>203666.97</v>
      </c>
      <c r="D61" s="158"/>
      <c r="E61" s="159"/>
    </row>
    <row r="62" spans="2:5" ht="17.25" thickBot="1">
      <c r="B62" s="33" t="s">
        <v>381</v>
      </c>
      <c r="C62" s="157">
        <f>'Таблица  1'!C15</f>
        <v>-19439.01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482</v>
      </c>
      <c r="D68" s="187"/>
      <c r="E68" s="188"/>
    </row>
    <row r="69" spans="2:5" ht="15" customHeight="1" thickBot="1">
      <c r="B69" s="169"/>
      <c r="C69" s="178" t="s">
        <v>541</v>
      </c>
      <c r="D69" s="184" t="s">
        <v>484</v>
      </c>
      <c r="E69" s="185"/>
    </row>
    <row r="70" spans="2:5" ht="50.25" customHeight="1" thickBot="1">
      <c r="B70" s="133"/>
      <c r="C70" s="179"/>
      <c r="D70" s="79" t="s">
        <v>531</v>
      </c>
      <c r="E70" s="80" t="s">
        <v>542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65614812.48</v>
      </c>
      <c r="D72" s="116">
        <f>'Таблица  1'!D20</f>
        <v>66762350</v>
      </c>
      <c r="E72" s="116">
        <f>'Таблица  1'!E20</f>
        <v>72347933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61770136.48</v>
      </c>
      <c r="D74" s="81">
        <f>'Таблица  1'!D21</f>
        <v>62823630</v>
      </c>
      <c r="E74" s="81">
        <f>'Таблица  1'!E21</f>
        <v>68209213</v>
      </c>
    </row>
    <row r="75" spans="2:5" ht="17.25" thickBot="1">
      <c r="B75" s="33" t="s">
        <v>388</v>
      </c>
      <c r="C75" s="81">
        <f>'Таблица  1'!C22</f>
        <v>1844676</v>
      </c>
      <c r="D75" s="81">
        <f>'Таблица  1'!D22</f>
        <v>1738720</v>
      </c>
      <c r="E75" s="81">
        <f>'Таблица  1'!E22</f>
        <v>1738720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2000000</v>
      </c>
      <c r="D77" s="173">
        <f>'Таблица  1'!D25</f>
        <v>2200000</v>
      </c>
      <c r="E77" s="173">
        <f>'Таблица  1'!E25</f>
        <v>2400000</v>
      </c>
    </row>
    <row r="78" spans="2:5" ht="33">
      <c r="B78" s="74" t="s">
        <v>391</v>
      </c>
      <c r="C78" s="182"/>
      <c r="D78" s="182"/>
      <c r="E78" s="182"/>
    </row>
    <row r="79" spans="2:5" ht="33.75" thickBot="1">
      <c r="B79" s="33" t="s">
        <v>534</v>
      </c>
      <c r="C79" s="183"/>
      <c r="D79" s="183"/>
      <c r="E79" s="183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65614812.48</v>
      </c>
      <c r="D81" s="116">
        <f>'Таблица  1'!D29</f>
        <v>66762350</v>
      </c>
      <c r="E81" s="116">
        <f>'Таблица  1'!E29</f>
        <v>72347933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53388210</v>
      </c>
      <c r="D83" s="81">
        <f>'Таблица  1'!D31</f>
        <v>53359900</v>
      </c>
      <c r="E83" s="81">
        <f>'Таблица  1'!E31</f>
        <v>58504970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102934</v>
      </c>
      <c r="D84" s="81">
        <f>'Таблица  1'!D32</f>
        <v>52100</v>
      </c>
      <c r="E84" s="81">
        <f>'Таблица  1'!E32</f>
        <v>52100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5" t="s">
        <v>419</v>
      </c>
      <c r="L85" s="175"/>
      <c r="M85" s="175"/>
    </row>
    <row r="86" spans="2:13" ht="17.25" thickBot="1">
      <c r="B86" s="33" t="s">
        <v>506</v>
      </c>
      <c r="C86" s="81">
        <f>'Таблица  1'!C34</f>
        <v>6952340</v>
      </c>
      <c r="D86" s="81">
        <f>'Таблица  1'!D34</f>
        <v>7522370</v>
      </c>
      <c r="E86" s="81">
        <f>'Таблица  1'!E34</f>
        <v>7983480</v>
      </c>
      <c r="H86" s="86">
        <f>C75-C116</f>
        <v>0</v>
      </c>
      <c r="I86" s="86">
        <f>D75-D116</f>
        <v>0</v>
      </c>
      <c r="J86" s="86">
        <f>E75-E116</f>
        <v>0</v>
      </c>
      <c r="K86" s="175"/>
      <c r="L86" s="175"/>
      <c r="M86" s="175"/>
    </row>
    <row r="87" spans="2:13" ht="16.5">
      <c r="B87" s="74" t="s">
        <v>460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5"/>
      <c r="L87" s="175"/>
      <c r="M87" s="175"/>
    </row>
    <row r="88" spans="2:13" ht="17.25" thickBot="1">
      <c r="B88" s="33" t="s">
        <v>396</v>
      </c>
      <c r="C88" s="174"/>
      <c r="D88" s="174"/>
      <c r="E88" s="174"/>
      <c r="H88" s="86">
        <f>C77-C133</f>
        <v>0</v>
      </c>
      <c r="I88" s="86">
        <f>D77-D133</f>
        <v>0</v>
      </c>
      <c r="J88" s="86">
        <f>E77-E133</f>
        <v>0</v>
      </c>
      <c r="K88" s="175"/>
      <c r="L88" s="175"/>
      <c r="M88" s="175"/>
    </row>
    <row r="89" spans="2:10" ht="17.25" thickBot="1">
      <c r="B89" s="33" t="s">
        <v>461</v>
      </c>
      <c r="C89" s="81">
        <f>'Таблица  1'!C35</f>
        <v>1058302</v>
      </c>
      <c r="D89" s="81">
        <f>'Таблица  1'!D35</f>
        <v>1039138</v>
      </c>
      <c r="E89" s="81">
        <f>'Таблица  1'!E35</f>
        <v>1099140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697423.48</v>
      </c>
      <c r="D90" s="81">
        <f>'Таблица  1'!D42</f>
        <v>1105000</v>
      </c>
      <c r="E90" s="81">
        <f>'Таблица  1'!E42</f>
        <v>1105000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65614812.48</v>
      </c>
      <c r="I91" s="88">
        <f>D83+D84+D85+D86+D87+D89+D90+D91+D92+D93+D94+D95+D96+D97</f>
        <v>66762350</v>
      </c>
      <c r="J91" s="88">
        <f>E83+E84+E85+E86+E87+E89+E90+E91+E92+E93+E94+E95+E96+E97</f>
        <v>72347933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123870</v>
      </c>
      <c r="D92" s="81">
        <f>'Таблица  1'!D37</f>
        <v>120870</v>
      </c>
      <c r="E92" s="81">
        <f>'Таблица  1'!E37</f>
        <v>123290</v>
      </c>
      <c r="H92" s="89">
        <f>C99+C116+C133+C151</f>
        <v>65614812.48</v>
      </c>
      <c r="I92" s="89">
        <f>D99+D116+D133+D151</f>
        <v>66762350</v>
      </c>
      <c r="J92" s="89">
        <f>E99+E116+E133+E151</f>
        <v>72347933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2166151</v>
      </c>
      <c r="D94" s="81">
        <f>'Таблица  1'!D39</f>
        <v>2438710</v>
      </c>
      <c r="E94" s="81">
        <f>'Таблица  1'!E39</f>
        <v>2355680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1121262</v>
      </c>
      <c r="D96" s="81">
        <f>'Таблица  1'!D45</f>
        <v>1124262</v>
      </c>
      <c r="E96" s="81">
        <f>'Таблица  1'!E45</f>
        <v>1124273</v>
      </c>
    </row>
    <row r="97" spans="2:5" ht="33.75" thickBot="1">
      <c r="B97" s="33" t="s">
        <v>469</v>
      </c>
      <c r="C97" s="81">
        <f>'Таблица  1'!C40</f>
        <v>4320</v>
      </c>
      <c r="D97" s="81">
        <f>'Таблица  1'!D40</f>
        <v>0</v>
      </c>
      <c r="E97" s="81">
        <f>'Таблица  1'!E40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61770136.48</v>
      </c>
      <c r="D99" s="116">
        <f>'Таблица  1'!D50</f>
        <v>62823630</v>
      </c>
      <c r="E99" s="116">
        <f>'Таблица  1'!E50</f>
        <v>68209213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52118210</v>
      </c>
      <c r="D101" s="81">
        <f>'Таблица  1'!D51</f>
        <v>52759900</v>
      </c>
      <c r="E101" s="81">
        <f>'Таблица  1'!E51</f>
        <v>57904970</v>
      </c>
    </row>
    <row r="102" spans="2:5" ht="17.25" thickBot="1">
      <c r="B102" s="33" t="s">
        <v>470</v>
      </c>
      <c r="C102" s="81">
        <f>'Таблица  1'!C52</f>
        <v>52100</v>
      </c>
      <c r="D102" s="81">
        <f>'Таблица  1'!D52</f>
        <v>52100</v>
      </c>
      <c r="E102" s="81">
        <f>'Таблица  1'!E52</f>
        <v>52100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6852340</v>
      </c>
      <c r="D104" s="81">
        <f>'Таблица  1'!D54</f>
        <v>7222370</v>
      </c>
      <c r="E104" s="81">
        <f>'Таблица  1'!E54</f>
        <v>7583480</v>
      </c>
    </row>
    <row r="105" spans="2:5" ht="16.5">
      <c r="B105" s="74" t="s">
        <v>472</v>
      </c>
      <c r="C105" s="173">
        <f>'Таблица  1'!C56</f>
        <v>0</v>
      </c>
      <c r="D105" s="173">
        <f>'Таблица  1'!D56</f>
        <v>0</v>
      </c>
      <c r="E105" s="173">
        <f>'Таблица  1'!E56</f>
        <v>0</v>
      </c>
    </row>
    <row r="106" spans="2:5" ht="17.25" thickBot="1">
      <c r="B106" s="33" t="s">
        <v>396</v>
      </c>
      <c r="C106" s="174"/>
      <c r="D106" s="174"/>
      <c r="E106" s="174"/>
    </row>
    <row r="107" spans="2:5" ht="17.25" thickBot="1">
      <c r="B107" s="33" t="s">
        <v>473</v>
      </c>
      <c r="C107" s="81">
        <f>'Таблица  1'!C55</f>
        <v>845180</v>
      </c>
      <c r="D107" s="81">
        <f>'Таблица  1'!D55</f>
        <v>802138</v>
      </c>
      <c r="E107" s="81">
        <f>'Таблица  1'!E55</f>
        <v>802140</v>
      </c>
    </row>
    <row r="108" spans="2:5" ht="17.25" thickBot="1">
      <c r="B108" s="33" t="s">
        <v>474</v>
      </c>
      <c r="C108" s="81">
        <f>'Таблица  1'!C62</f>
        <v>628423.48</v>
      </c>
      <c r="D108" s="81">
        <f>'Таблица  1'!D62</f>
        <v>505000</v>
      </c>
      <c r="E108" s="81">
        <f>'Таблица  1'!E62</f>
        <v>505000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20870</v>
      </c>
      <c r="D110" s="81">
        <f>'Таблица  1'!D57</f>
        <v>20870</v>
      </c>
      <c r="E110" s="81">
        <f>'Таблица  1'!E57</f>
        <v>23290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127431</v>
      </c>
      <c r="D112" s="81">
        <f>'Таблица  1'!D59</f>
        <v>339990</v>
      </c>
      <c r="E112" s="81">
        <f>'Таблица  1'!E59</f>
        <v>216960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1121262</v>
      </c>
      <c r="D114" s="81">
        <f>'Таблица  1'!D65</f>
        <v>1121262</v>
      </c>
      <c r="E114" s="81">
        <f>'Таблица  1'!E65</f>
        <v>1121273</v>
      </c>
    </row>
    <row r="115" spans="2:5" ht="33.75" thickBot="1">
      <c r="B115" s="33" t="s">
        <v>481</v>
      </c>
      <c r="C115" s="81">
        <f>'Таблица  1'!C60</f>
        <v>4320</v>
      </c>
      <c r="D115" s="81">
        <f>'Таблица  1'!D60</f>
        <v>0</v>
      </c>
      <c r="E115" s="81">
        <f>'Таблица  1'!E60</f>
        <v>0</v>
      </c>
    </row>
    <row r="116" spans="2:5" ht="18" thickBot="1">
      <c r="B116" s="114" t="s">
        <v>401</v>
      </c>
      <c r="C116" s="116">
        <f>'Таблица  1'!C70</f>
        <v>1844676</v>
      </c>
      <c r="D116" s="116">
        <f>'Таблица  1'!D70</f>
        <v>1738720</v>
      </c>
      <c r="E116" s="116">
        <f>'Таблица  1'!E70</f>
        <v>1738720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20834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3">
        <f>'Таблица  1'!C76</f>
        <v>0</v>
      </c>
      <c r="D122" s="173">
        <f>'Таблица  1'!D76</f>
        <v>0</v>
      </c>
      <c r="E122" s="173">
        <f>'Таблица  1'!E76</f>
        <v>0</v>
      </c>
    </row>
    <row r="123" spans="2:5" ht="17.25" thickBot="1">
      <c r="B123" s="33" t="s">
        <v>396</v>
      </c>
      <c r="C123" s="174"/>
      <c r="D123" s="174"/>
      <c r="E123" s="174"/>
    </row>
    <row r="124" spans="2:5" ht="17.25" thickBot="1">
      <c r="B124" s="33" t="s">
        <v>473</v>
      </c>
      <c r="C124" s="81">
        <f>'Таблица  1'!C75</f>
        <v>13122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69000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3000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1738720</v>
      </c>
      <c r="D129" s="81">
        <f>'Таблица  1'!D79</f>
        <v>1738720</v>
      </c>
      <c r="E129" s="81">
        <f>'Таблица  1'!E79</f>
        <v>1738720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76">
        <f>'Таблица  1'!C90</f>
        <v>2000000</v>
      </c>
      <c r="D133" s="176">
        <f>'Таблица  1'!D90</f>
        <v>2200000</v>
      </c>
      <c r="E133" s="176">
        <f>'Таблица  1'!E90</f>
        <v>2400000</v>
      </c>
    </row>
    <row r="134" spans="2:5" ht="18" thickBot="1">
      <c r="B134" s="115" t="s">
        <v>426</v>
      </c>
      <c r="C134" s="177"/>
      <c r="D134" s="177"/>
      <c r="E134" s="177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1270000</v>
      </c>
      <c r="D136" s="81">
        <f>'Таблица  1'!D91</f>
        <v>600000</v>
      </c>
      <c r="E136" s="81">
        <f>'Таблица  1'!E91</f>
        <v>600000</v>
      </c>
    </row>
    <row r="137" spans="2:5" ht="17.25" thickBot="1">
      <c r="B137" s="33" t="s">
        <v>470</v>
      </c>
      <c r="C137" s="81">
        <f>'Таблица  1'!C92</f>
        <v>30000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100000</v>
      </c>
      <c r="D139" s="81">
        <f>'Таблица  1'!D94</f>
        <v>300000</v>
      </c>
      <c r="E139" s="81">
        <f>'Таблица  1'!E94</f>
        <v>400000</v>
      </c>
    </row>
    <row r="140" spans="2:5" ht="16.5">
      <c r="B140" s="74" t="s">
        <v>472</v>
      </c>
      <c r="C140" s="173">
        <f>'Таблица  1'!C96</f>
        <v>0</v>
      </c>
      <c r="D140" s="173">
        <f>'Таблица  1'!D96</f>
        <v>0</v>
      </c>
      <c r="E140" s="173">
        <f>'Таблица  1'!E96</f>
        <v>0</v>
      </c>
    </row>
    <row r="141" spans="2:5" ht="17.25" thickBot="1">
      <c r="B141" s="33" t="s">
        <v>396</v>
      </c>
      <c r="C141" s="174"/>
      <c r="D141" s="174"/>
      <c r="E141" s="174"/>
    </row>
    <row r="142" spans="2:5" ht="17.25" thickBot="1">
      <c r="B142" s="33" t="s">
        <v>473</v>
      </c>
      <c r="C142" s="81">
        <f>'Таблица  1'!C95</f>
        <v>200000</v>
      </c>
      <c r="D142" s="81">
        <f>'Таблица  1'!D95</f>
        <v>237000</v>
      </c>
      <c r="E142" s="81">
        <f>'Таблица  1'!E95</f>
        <v>297000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600000</v>
      </c>
      <c r="E143" s="81">
        <f>'Таблица  1'!E102</f>
        <v>600000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100000</v>
      </c>
      <c r="D145" s="81">
        <f>'Таблица  1'!D97</f>
        <v>100000</v>
      </c>
      <c r="E145" s="81">
        <f>'Таблица  1'!E97</f>
        <v>100000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300000</v>
      </c>
      <c r="D147" s="81">
        <f>'Таблица  1'!D99</f>
        <v>360000</v>
      </c>
      <c r="E147" s="81">
        <f>'Таблица  1'!E99</f>
        <v>400000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3000</v>
      </c>
      <c r="E149" s="81">
        <f>'Таблица  1'!E105</f>
        <v>3000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0" t="s">
        <v>454</v>
      </c>
      <c r="C151" s="170">
        <f>'Таблица  1'!C110</f>
        <v>0</v>
      </c>
      <c r="D151" s="170">
        <f>'Таблица  1'!D110</f>
        <v>0</v>
      </c>
      <c r="E151" s="170">
        <f>'Таблица  1'!E110</f>
        <v>0</v>
      </c>
    </row>
    <row r="152" spans="2:5" ht="12.75" customHeight="1">
      <c r="B152" s="181"/>
      <c r="C152" s="171"/>
      <c r="D152" s="171"/>
      <c r="E152" s="171"/>
    </row>
    <row r="153" spans="2:5" ht="3" customHeight="1" thickBot="1">
      <c r="B153" s="111"/>
      <c r="C153" s="172"/>
      <c r="D153" s="172"/>
      <c r="E153" s="17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3">
        <f>'Таблица  1'!C116</f>
        <v>0</v>
      </c>
      <c r="D159" s="173">
        <f>'Таблица  1'!D116</f>
        <v>0</v>
      </c>
      <c r="E159" s="173">
        <f>'Таблица  1'!E116</f>
        <v>0</v>
      </c>
    </row>
    <row r="160" spans="2:5" ht="17.25" thickBot="1">
      <c r="B160" s="33" t="s">
        <v>396</v>
      </c>
      <c r="C160" s="174"/>
      <c r="D160" s="174"/>
      <c r="E160" s="174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0</v>
      </c>
      <c r="D171" s="110">
        <f>'Таблица  1'!D131</f>
        <v>0</v>
      </c>
      <c r="E171" s="110">
        <f>'Таблица  1'!E131</f>
        <v>0</v>
      </c>
    </row>
    <row r="172" spans="2:3" ht="16.5">
      <c r="B172" s="29"/>
      <c r="C172" s="37"/>
    </row>
    <row r="173" spans="2:3" ht="16.5">
      <c r="B173" s="36" t="s">
        <v>532</v>
      </c>
      <c r="C173" s="37" t="s">
        <v>552</v>
      </c>
    </row>
    <row r="174" spans="2:3" ht="13.5" customHeight="1">
      <c r="B174" s="38" t="s">
        <v>404</v>
      </c>
      <c r="C174" s="37"/>
    </row>
    <row r="175" spans="2:3" ht="15">
      <c r="B175" s="39" t="s">
        <v>553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554</v>
      </c>
      <c r="C178" s="37" t="s">
        <v>555</v>
      </c>
    </row>
    <row r="179" spans="2:3" ht="15">
      <c r="B179" s="38" t="s">
        <v>404</v>
      </c>
      <c r="C179" s="37"/>
    </row>
    <row r="180" spans="2:3" ht="12.75">
      <c r="B180" s="39" t="str">
        <f>B175</f>
        <v>"30" декабря  2014 год</v>
      </c>
      <c r="C180" s="40"/>
    </row>
    <row r="181" spans="2:3" ht="12.75">
      <c r="B181" s="39"/>
      <c r="C181" s="40"/>
    </row>
    <row r="182" spans="2:3" ht="16.5">
      <c r="B182" s="36" t="s">
        <v>533</v>
      </c>
      <c r="C182" s="37" t="str">
        <f>C178</f>
        <v>Г.З.Чернова</v>
      </c>
    </row>
    <row r="183" spans="2:3" ht="15">
      <c r="B183" s="38" t="s">
        <v>404</v>
      </c>
      <c r="C183" s="37"/>
    </row>
    <row r="184" spans="2:3" ht="12.75">
      <c r="B184" s="39" t="str">
        <f>B175</f>
        <v>"30" декабря  2014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535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"30" декабря  2014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"30" декабря  2014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"30" декабря  2014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2" manualBreakCount="2">
    <brk id="93" max="4" man="1"/>
    <brk id="139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455</v>
      </c>
      <c r="C10" s="134"/>
      <c r="D10" s="134"/>
      <c r="E10" s="134"/>
    </row>
    <row r="11" spans="1:3" ht="16.5">
      <c r="A11" s="40"/>
      <c r="B11" s="134"/>
      <c r="C11" s="196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4"/>
      <c r="D15" s="155"/>
      <c r="E15" s="156"/>
    </row>
    <row r="16" spans="2:5" ht="33.75" customHeight="1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54"/>
      <c r="D17" s="155"/>
      <c r="E17" s="156"/>
    </row>
    <row r="18" spans="2:5" ht="17.25" customHeight="1" thickBot="1">
      <c r="B18" s="33" t="s">
        <v>353</v>
      </c>
      <c r="C18" s="154" t="s">
        <v>354</v>
      </c>
      <c r="D18" s="155"/>
      <c r="E18" s="156"/>
    </row>
    <row r="19" spans="2:5" ht="17.25" thickBot="1">
      <c r="B19" s="33" t="s">
        <v>355</v>
      </c>
      <c r="C19" s="154" t="s">
        <v>356</v>
      </c>
      <c r="D19" s="155"/>
      <c r="E19" s="156"/>
    </row>
    <row r="20" spans="2:5" ht="33.75" thickBot="1">
      <c r="B20" s="33" t="s">
        <v>357</v>
      </c>
      <c r="C20" s="154" t="s">
        <v>358</v>
      </c>
      <c r="D20" s="155"/>
      <c r="E20" s="156"/>
    </row>
    <row r="21" spans="2:5" ht="33.75" customHeight="1" thickBot="1">
      <c r="B21" s="33" t="s">
        <v>359</v>
      </c>
      <c r="C21" s="154" t="s">
        <v>456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4"/>
      <c r="D25" s="155"/>
      <c r="E25" s="156"/>
    </row>
    <row r="26" spans="2:5" ht="16.5" customHeight="1">
      <c r="B26" s="124" t="s">
        <v>362</v>
      </c>
      <c r="C26" s="197"/>
      <c r="D26" s="198"/>
      <c r="E26" s="199"/>
    </row>
    <row r="27" spans="2:5" ht="16.5">
      <c r="B27" s="153"/>
      <c r="C27" s="200"/>
      <c r="D27" s="201"/>
      <c r="E27" s="202"/>
    </row>
    <row r="28" spans="2:5" ht="16.5">
      <c r="B28" s="153"/>
      <c r="C28" s="200"/>
      <c r="D28" s="201"/>
      <c r="E28" s="202"/>
    </row>
    <row r="29" spans="2:5" ht="16.5">
      <c r="B29" s="153"/>
      <c r="C29" s="200"/>
      <c r="D29" s="201"/>
      <c r="E29" s="202"/>
    </row>
    <row r="30" spans="2:5" ht="16.5">
      <c r="B30" s="153"/>
      <c r="C30" s="200"/>
      <c r="D30" s="201"/>
      <c r="E30" s="202"/>
    </row>
    <row r="31" spans="2:5" ht="17.25" thickBot="1">
      <c r="B31" s="125"/>
      <c r="C31" s="203"/>
      <c r="D31" s="204"/>
      <c r="E31" s="205"/>
    </row>
    <row r="32" spans="2:5" ht="20.25" customHeight="1">
      <c r="B32" s="124" t="s">
        <v>363</v>
      </c>
      <c r="C32" s="147">
        <v>0</v>
      </c>
      <c r="D32" s="148"/>
      <c r="E32" s="149"/>
    </row>
    <row r="33" spans="2:5" ht="30.75" customHeight="1" thickBot="1">
      <c r="B33" s="125"/>
      <c r="C33" s="150"/>
      <c r="D33" s="151"/>
      <c r="E33" s="152"/>
    </row>
    <row r="34" spans="2:5" ht="12.75" customHeight="1">
      <c r="B34" s="124" t="s">
        <v>364</v>
      </c>
      <c r="C34" s="147">
        <v>0</v>
      </c>
      <c r="D34" s="148"/>
      <c r="E34" s="149"/>
    </row>
    <row r="35" spans="2:5" ht="39.75" customHeight="1" thickBot="1">
      <c r="B35" s="125"/>
      <c r="C35" s="150"/>
      <c r="D35" s="151"/>
      <c r="E35" s="152"/>
    </row>
    <row r="36" spans="2:5" ht="12.75" customHeight="1">
      <c r="B36" s="124" t="s">
        <v>365</v>
      </c>
      <c r="C36" s="160">
        <v>0</v>
      </c>
      <c r="D36" s="161"/>
      <c r="E36" s="162"/>
    </row>
    <row r="37" spans="2:5" ht="12.75" customHeight="1">
      <c r="B37" s="153"/>
      <c r="C37" s="163"/>
      <c r="D37" s="164"/>
      <c r="E37" s="165"/>
    </row>
    <row r="38" spans="2:5" ht="28.5" customHeight="1" thickBot="1">
      <c r="B38" s="125"/>
      <c r="C38" s="166"/>
      <c r="D38" s="167"/>
      <c r="E38" s="168"/>
    </row>
    <row r="39" spans="2:5" ht="12.75" customHeight="1">
      <c r="B39" s="132" t="s">
        <v>366</v>
      </c>
      <c r="C39" s="147">
        <v>0</v>
      </c>
      <c r="D39" s="148"/>
      <c r="E39" s="149"/>
    </row>
    <row r="40" spans="2:5" ht="39" customHeight="1" thickBot="1">
      <c r="B40" s="133"/>
      <c r="C40" s="150"/>
      <c r="D40" s="151"/>
      <c r="E40" s="152"/>
    </row>
    <row r="41" spans="2:5" ht="12.75" customHeight="1">
      <c r="B41" s="124" t="s">
        <v>367</v>
      </c>
      <c r="C41" s="147">
        <v>0</v>
      </c>
      <c r="D41" s="148"/>
      <c r="E41" s="149"/>
    </row>
    <row r="42" spans="2:5" ht="39" customHeight="1" thickBot="1">
      <c r="B42" s="125"/>
      <c r="C42" s="150"/>
      <c r="D42" s="151"/>
      <c r="E42" s="152"/>
    </row>
    <row r="43" spans="2:5" ht="12.75" customHeight="1">
      <c r="B43" s="124" t="s">
        <v>368</v>
      </c>
      <c r="C43" s="147">
        <v>0</v>
      </c>
      <c r="D43" s="148"/>
      <c r="E43" s="149"/>
    </row>
    <row r="44" spans="2:5" ht="24" customHeight="1" thickBot="1">
      <c r="B44" s="125"/>
      <c r="C44" s="150"/>
      <c r="D44" s="151"/>
      <c r="E44" s="152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customHeight="1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11270062.48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122884958.68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17.25" thickBot="1">
      <c r="B54" s="33" t="s">
        <v>375</v>
      </c>
      <c r="C54" s="157">
        <f>'Таблица  1'!C8</f>
        <v>106357635.38</v>
      </c>
      <c r="D54" s="158"/>
      <c r="E54" s="159"/>
    </row>
    <row r="55" spans="2:5" ht="33.75" thickBot="1">
      <c r="B55" s="33" t="s">
        <v>376</v>
      </c>
      <c r="C55" s="157">
        <f>'Таблица  1'!C9</f>
        <v>19357333.19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2618544.67</v>
      </c>
      <c r="D57" s="158"/>
      <c r="E57" s="159"/>
    </row>
    <row r="58" spans="2:5" ht="17.25" thickBot="1">
      <c r="B58" s="33" t="s">
        <v>378</v>
      </c>
      <c r="C58" s="157">
        <f>'Таблица  1'!C11</f>
        <v>267954.97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0</v>
      </c>
      <c r="D60" s="158"/>
      <c r="E60" s="159"/>
    </row>
    <row r="61" spans="2:5" ht="17.25" thickBot="1">
      <c r="B61" s="33" t="s">
        <v>380</v>
      </c>
      <c r="C61" s="157">
        <f>'Таблица  1'!C14</f>
        <v>203666.97</v>
      </c>
      <c r="D61" s="158"/>
      <c r="E61" s="159"/>
    </row>
    <row r="62" spans="2:5" ht="17.25" thickBot="1">
      <c r="B62" s="33" t="s">
        <v>381</v>
      </c>
      <c r="C62" s="157">
        <f>'Таблица  1'!C15</f>
        <v>-19439.01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482</v>
      </c>
      <c r="D68" s="187"/>
      <c r="E68" s="188"/>
    </row>
    <row r="69" spans="2:5" ht="15" customHeight="1" thickBot="1">
      <c r="B69" s="169"/>
      <c r="C69" s="178" t="s">
        <v>483</v>
      </c>
      <c r="D69" s="184" t="s">
        <v>484</v>
      </c>
      <c r="E69" s="185"/>
    </row>
    <row r="70" spans="2:5" ht="18.75" customHeight="1" thickBot="1">
      <c r="B70" s="133"/>
      <c r="C70" s="179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65614812.48</v>
      </c>
      <c r="D72" s="81">
        <f>'Таблица  1'!D20</f>
        <v>66762350</v>
      </c>
      <c r="E72" s="81">
        <f>'Таблица  1'!E20</f>
        <v>72347933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61770136.48</v>
      </c>
      <c r="D74" s="81">
        <f>'Таблица  1'!D21</f>
        <v>62823630</v>
      </c>
      <c r="E74" s="81">
        <f>'Таблица  1'!E21</f>
        <v>68209213</v>
      </c>
    </row>
    <row r="75" spans="2:5" ht="17.25" thickBot="1">
      <c r="B75" s="33" t="s">
        <v>388</v>
      </c>
      <c r="C75" s="81">
        <f>'Таблица  1'!C22</f>
        <v>1844676</v>
      </c>
      <c r="D75" s="81">
        <f>'Таблица  1'!D22</f>
        <v>1738720</v>
      </c>
      <c r="E75" s="81">
        <f>'Таблица  1'!E22</f>
        <v>1738720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2000000</v>
      </c>
      <c r="D77" s="173">
        <f>'Таблица  1'!D25</f>
        <v>2200000</v>
      </c>
      <c r="E77" s="173">
        <f>'Таблица  1'!E25</f>
        <v>2400000</v>
      </c>
    </row>
    <row r="78" spans="2:5" ht="33">
      <c r="B78" s="74" t="s">
        <v>391</v>
      </c>
      <c r="C78" s="182"/>
      <c r="D78" s="182"/>
      <c r="E78" s="182"/>
    </row>
    <row r="79" spans="2:5" ht="17.25" thickBot="1">
      <c r="B79" s="33" t="s">
        <v>392</v>
      </c>
      <c r="C79" s="183"/>
      <c r="D79" s="183"/>
      <c r="E79" s="183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65614812.48</v>
      </c>
      <c r="D81" s="81">
        <f>'Таблица  1'!D29</f>
        <v>66762350</v>
      </c>
      <c r="E81" s="81">
        <f>'Таблица  1'!E29</f>
        <v>72347933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53388210</v>
      </c>
      <c r="D83" s="81">
        <f>'Таблица  1'!D31</f>
        <v>53359900</v>
      </c>
      <c r="E83" s="81">
        <f>'Таблица  1'!E31</f>
        <v>58504970</v>
      </c>
    </row>
    <row r="84" spans="2:5" ht="17.25" thickBot="1">
      <c r="B84" s="33" t="s">
        <v>457</v>
      </c>
      <c r="C84" s="81">
        <f>'Таблица  1'!C32</f>
        <v>102934</v>
      </c>
      <c r="D84" s="81">
        <f>'Таблица  1'!D32</f>
        <v>52100</v>
      </c>
      <c r="E84" s="81">
        <f>'Таблица  1'!E32</f>
        <v>52100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6952340</v>
      </c>
      <c r="D86" s="81">
        <f>'Таблица  1'!D34</f>
        <v>7522370</v>
      </c>
      <c r="E86" s="81">
        <f>'Таблица  1'!E34</f>
        <v>7983480</v>
      </c>
    </row>
    <row r="87" spans="2:5" ht="16.5">
      <c r="B87" s="74" t="s">
        <v>460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</row>
    <row r="88" spans="2:5" ht="17.25" thickBot="1">
      <c r="B88" s="33" t="s">
        <v>396</v>
      </c>
      <c r="C88" s="174"/>
      <c r="D88" s="174"/>
      <c r="E88" s="174"/>
    </row>
    <row r="89" spans="2:5" ht="17.25" thickBot="1">
      <c r="B89" s="33" t="s">
        <v>461</v>
      </c>
      <c r="C89" s="81">
        <f>'Таблица  1'!C35</f>
        <v>1058302</v>
      </c>
      <c r="D89" s="81">
        <f>'Таблица  1'!D35</f>
        <v>1039138</v>
      </c>
      <c r="E89" s="81">
        <f>'Таблица  1'!E35</f>
        <v>1099140</v>
      </c>
    </row>
    <row r="90" spans="2:5" ht="17.25" thickBot="1">
      <c r="B90" s="33" t="s">
        <v>462</v>
      </c>
      <c r="C90" s="81">
        <f>'Таблица  1'!C42</f>
        <v>697423.48</v>
      </c>
      <c r="D90" s="81">
        <f>'Таблица  1'!D42</f>
        <v>1105000</v>
      </c>
      <c r="E90" s="81">
        <f>'Таблица  1'!E42</f>
        <v>1105000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123870</v>
      </c>
      <c r="D92" s="81">
        <f>'Таблица  1'!D37</f>
        <v>120870</v>
      </c>
      <c r="E92" s="81">
        <f>'Таблица  1'!E37</f>
        <v>123290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2166151</v>
      </c>
      <c r="D94" s="81">
        <f>'Таблица  1'!D39</f>
        <v>2438710</v>
      </c>
      <c r="E94" s="81">
        <f>'Таблица  1'!E39</f>
        <v>2355680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1121262</v>
      </c>
      <c r="D96" s="81">
        <f>'Таблица  1'!D45</f>
        <v>1124262</v>
      </c>
      <c r="E96" s="81">
        <f>'Таблица  1'!E45</f>
        <v>1124273</v>
      </c>
    </row>
    <row r="97" spans="2:5" ht="33.75" thickBot="1">
      <c r="B97" s="33" t="s">
        <v>469</v>
      </c>
      <c r="C97" s="81">
        <f>'Таблица  1'!C40</f>
        <v>4320</v>
      </c>
      <c r="D97" s="81">
        <f>'Таблица  1'!D40</f>
        <v>0</v>
      </c>
      <c r="E97" s="81">
        <f>'Таблица  1'!E40</f>
        <v>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0</v>
      </c>
      <c r="D99" s="81">
        <f>'Таблица  1'!D131</f>
        <v>0</v>
      </c>
      <c r="E99" s="81">
        <f>'Таблица  1'!E131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2015-01-23T02:32:29Z</cp:lastPrinted>
  <dcterms:created xsi:type="dcterms:W3CDTF">2007-11-01T06:06:06Z</dcterms:created>
  <dcterms:modified xsi:type="dcterms:W3CDTF">2015-02-23T23:28:42Z</dcterms:modified>
  <cp:category/>
  <cp:version/>
  <cp:contentType/>
  <cp:contentStatus/>
</cp:coreProperties>
</file>