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<sst xmlns="http://schemas.openxmlformats.org/spreadsheetml/2006/main" count="1767" uniqueCount="560">
  <si>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</si>
  <si>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</si>
  <si>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</si>
  <si>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</si>
  <si>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</si>
  <si>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</si>
  <si>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</si>
  <si>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</si>
  <si>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</si>
  <si>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</si>
  <si>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</si>
  <si>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</si>
  <si>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</si>
  <si>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</si>
  <si>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</si>
  <si>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</si>
  <si>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</si>
  <si>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</si>
  <si>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</si>
  <si>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</si>
  <si>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</si>
  <si>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</si>
  <si>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</si>
  <si>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</si>
  <si>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</si>
  <si>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</si>
  <si>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</si>
  <si>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</si>
  <si>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</si>
  <si>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</si>
  <si>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</si>
  <si>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</si>
  <si>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</si>
  <si>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</si>
  <si>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</si>
  <si>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</si>
  <si>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</si>
  <si>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</si>
  <si>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</si>
  <si>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</si>
  <si>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</si>
  <si>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</si>
  <si>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</si>
  <si>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</si>
  <si>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</si>
  <si>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</si>
  <si>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</si>
  <si>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</si>
  <si>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</si>
  <si>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</si>
  <si>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</si>
  <si>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</si>
  <si>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</si>
  <si>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</si>
  <si>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</si>
  <si>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</si>
  <si>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</si>
  <si>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</si>
  <si>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</si>
  <si>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</si>
  <si>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</si>
  <si>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</si>
  <si>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</si>
  <si>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</si>
  <si>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</si>
  <si>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</si>
  <si>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</si>
  <si>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</si>
  <si>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</si>
  <si>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</si>
  <si>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</si>
  <si>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</si>
  <si>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</si>
  <si>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</si>
  <si>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</si>
  <si>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</si>
  <si>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</si>
  <si>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</si>
  <si>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</si>
  <si>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</si>
  <si>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</si>
  <si>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</si>
  <si>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</si>
  <si>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</si>
  <si>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</si>
  <si>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</si>
  <si>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</si>
  <si>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</si>
  <si>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</si>
  <si>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</si>
  <si>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</si>
  <si>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</si>
  <si>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</si>
  <si>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</si>
  <si>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</si>
  <si>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</si>
  <si>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</si>
  <si>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</si>
  <si>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</si>
  <si>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</si>
  <si>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</si>
  <si>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</si>
  <si>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</si>
  <si>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</si>
  <si>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</si>
  <si>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</si>
  <si>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</si>
  <si>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</si>
  <si>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</si>
  <si>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</si>
  <si>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</si>
  <si>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</si>
  <si>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</si>
  <si>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</si>
  <si>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</si>
  <si>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</si>
  <si>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</si>
  <si>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</si>
  <si>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</si>
  <si>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</si>
  <si>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</si>
  <si>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</si>
  <si>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</si>
  <si>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</si>
  <si>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</si>
  <si>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</si>
  <si>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</si>
  <si>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</si>
  <si>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</si>
  <si>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</si>
  <si>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</si>
  <si>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</si>
  <si>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</si>
  <si>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</si>
  <si>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</si>
  <si>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</si>
  <si>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</si>
  <si>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</si>
  <si>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</si>
  <si>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</si>
  <si>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</si>
  <si>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</si>
  <si>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</si>
  <si>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</si>
  <si>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</si>
  <si>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</si>
  <si>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</si>
  <si>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</si>
  <si>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</si>
  <si>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</si>
  <si>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</si>
  <si>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</si>
  <si>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</si>
  <si>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</si>
  <si>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</si>
  <si>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</si>
  <si>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</si>
  <si>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</si>
  <si>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</si>
  <si>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</si>
  <si>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</si>
  <si>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</si>
  <si>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</si>
  <si>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</si>
  <si>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</si>
  <si>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</si>
  <si>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</si>
  <si>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</si>
  <si>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</si>
  <si>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</si>
  <si>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</si>
  <si>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</si>
  <si>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</si>
  <si>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</si>
  <si>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</si>
  <si>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</si>
  <si>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</si>
  <si>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</si>
  <si>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</si>
  <si>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</si>
  <si>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</si>
  <si>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</si>
  <si>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</si>
  <si>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</si>
  <si>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</si>
  <si>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</si>
  <si>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</si>
  <si>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</si>
  <si>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</si>
  <si>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</si>
  <si>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</si>
  <si>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</si>
  <si>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</si>
  <si>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</si>
  <si>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</si>
  <si>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</si>
  <si>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</si>
  <si>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</si>
  <si>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</si>
  <si>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</si>
  <si>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</si>
  <si>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</si>
  <si>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</si>
  <si>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</si>
  <si>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</si>
  <si>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</si>
  <si>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</si>
  <si>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</si>
  <si>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</si>
  <si>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</si>
  <si>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</si>
  <si>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</si>
  <si>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</si>
  <si>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</si>
  <si>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</si>
  <si>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</si>
  <si>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</si>
  <si>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</si>
  <si>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</si>
  <si>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</si>
  <si>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</si>
  <si>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</si>
  <si>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</si>
  <si>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</si>
  <si>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</si>
  <si>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</si>
  <si>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</si>
  <si>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</si>
  <si>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</si>
  <si>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</si>
  <si>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</si>
  <si>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</si>
  <si>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</si>
  <si>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</si>
  <si>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</si>
  <si>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</si>
  <si>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</si>
  <si>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</si>
  <si>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</si>
  <si>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</si>
  <si>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</si>
  <si>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</si>
  <si>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</si>
  <si>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</si>
  <si>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</si>
  <si>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</si>
  <si>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</si>
  <si>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</si>
  <si>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</si>
  <si>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</si>
  <si>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</si>
  <si>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</si>
  <si>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</si>
  <si>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</si>
  <si>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</si>
  <si>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</si>
  <si>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</si>
  <si>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</si>
  <si>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</si>
  <si>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</si>
  <si>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</si>
  <si>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</si>
  <si>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</si>
  <si>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</si>
  <si>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</si>
  <si>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</si>
  <si>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</si>
  <si>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</si>
  <si>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</si>
  <si>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</si>
  <si>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</si>
  <si>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</si>
  <si>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</si>
  <si>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</si>
  <si>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</si>
  <si>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</si>
  <si>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</si>
  <si>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</si>
  <si>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</si>
  <si>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</si>
  <si>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</si>
  <si>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</si>
  <si>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</si>
  <si>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</si>
  <si>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</si>
  <si>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</si>
  <si>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</si>
  <si>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</si>
  <si>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</si>
  <si>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</si>
  <si>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</si>
  <si>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</si>
  <si>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</si>
  <si>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</si>
  <si>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</si>
  <si>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</si>
  <si>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</si>
  <si>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</si>
  <si>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</si>
  <si>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</si>
  <si>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</si>
  <si>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</si>
  <si>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</si>
  <si>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</si>
  <si>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</si>
  <si>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</si>
  <si>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</si>
  <si>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</si>
  <si>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</si>
  <si>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</si>
  <si>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</si>
  <si>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</si>
  <si>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</si>
  <si>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</si>
  <si>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</si>
  <si>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</si>
  <si>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</si>
  <si>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</si>
  <si>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</si>
  <si>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</si>
  <si>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</si>
  <si>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</si>
  <si>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</si>
  <si>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</si>
  <si>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</si>
  <si>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</si>
  <si>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</si>
  <si>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</si>
  <si>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</si>
  <si>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</si>
  <si>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</si>
  <si>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</si>
  <si>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</si>
  <si>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</si>
  <si>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</si>
  <si>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</si>
  <si>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</si>
  <si>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</si>
  <si>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</si>
  <si>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</si>
  <si>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</si>
  <si>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</si>
  <si>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</si>
  <si>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</si>
  <si>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</si>
  <si>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</si>
  <si>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</si>
  <si>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</si>
  <si>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</si>
  <si>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</si>
  <si>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</si>
  <si>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</si>
  <si>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</si>
  <si>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</si>
  <si>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</si>
  <si>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</si>
  <si>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</si>
  <si>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</si>
  <si>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</si>
  <si>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</si>
  <si>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</si>
  <si>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</si>
  <si>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</si>
  <si>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</si>
  <si>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</si>
  <si>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</si>
  <si>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</si>
  <si>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</si>
  <si>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</si>
  <si>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</si>
  <si>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</si>
  <si>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</si>
  <si>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</si>
  <si>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</si>
  <si>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</si>
  <si>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</si>
  <si>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</si>
  <si>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</si>
  <si>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</si>
  <si>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</si>
  <si>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</si>
  <si>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</si>
  <si>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</si>
  <si>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</si>
  <si>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</si>
  <si>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</si>
  <si>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</si>
  <si>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</si>
  <si>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</si>
  <si>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</si>
  <si>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</si>
  <si>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</si>
  <si>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</si>
  <si>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</si>
  <si>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</si>
  <si>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</si>
  <si>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</si>
  <si>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</si>
  <si>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</si>
  <si>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</si>
  <si>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</si>
  <si>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</si>
  <si>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</si>
  <si>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</si>
  <si>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</si>
  <si>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</si>
  <si>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</si>
  <si>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</si>
  <si>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</si>
  <si>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</si>
  <si>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</si>
  <si>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</si>
  <si>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</si>
  <si>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</si>
  <si>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</si>
  <si>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</si>
  <si>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</si>
  <si>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</si>
  <si>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</si>
  <si>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</si>
  <si>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</si>
  <si>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</si>
  <si>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</si>
  <si>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</si>
  <si>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</si>
  <si>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</si>
  <si>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</si>
  <si>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</si>
  <si>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</si>
  <si>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</si>
  <si>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</si>
  <si>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</si>
  <si>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</si>
  <si>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</si>
  <si>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</si>
  <si>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</si>
  <si>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</si>
  <si>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</si>
  <si>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</si>
  <si>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</si>
  <si>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</si>
  <si>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</si>
  <si>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</si>
  <si>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</si>
  <si>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</si>
  <si>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</si>
  <si>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</si>
  <si>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</si>
  <si>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</si>
  <si>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</si>
  <si>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</si>
  <si>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</si>
  <si>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</si>
  <si>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</si>
  <si>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</si>
  <si>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</si>
  <si>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</si>
  <si>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</si>
  <si>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</si>
  <si>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</si>
  <si>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</si>
  <si>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</si>
  <si>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</si>
  <si>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</si>
  <si>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</si>
  <si>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</si>
  <si>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</si>
  <si>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</si>
  <si>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</si>
  <si>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</si>
  <si>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</si>
  <si>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</si>
  <si>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</si>
  <si>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</si>
  <si>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</si>
  <si>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</si>
  <si>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</si>
  <si>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</si>
  <si>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</si>
  <si>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</si>
  <si>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</si>
  <si>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</si>
  <si>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</si>
  <si>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</si>
  <si>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</si>
  <si>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</si>
  <si>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</si>
  <si>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</si>
  <si>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</si>
  <si>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</si>
  <si>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</si>
  <si>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</si>
  <si>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</si>
  <si>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</si>
  <si>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</si>
  <si>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</si>
  <si>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</si>
  <si>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</si>
  <si>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</si>
  <si>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</si>
  <si>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</si>
  <si>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</si>
  <si>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</si>
  <si>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</si>
  <si>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</si>
  <si>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</si>
  <si>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</si>
  <si>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</si>
  <si>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</si>
  <si>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</si>
  <si>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</si>
  <si>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</si>
  <si>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</si>
  <si>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</si>
  <si>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</si>
  <si>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</si>
  <si>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</si>
  <si>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</si>
  <si>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</si>
  <si>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</si>
  <si>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</si>
  <si>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</si>
  <si>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</si>
  <si>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</si>
  <si>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</si>
  <si>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</si>
  <si>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</si>
  <si>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</si>
  <si>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</si>
  <si>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</si>
  <si>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</si>
  <si>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</si>
  <si>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</si>
  <si>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</si>
  <si>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</si>
  <si>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</si>
  <si>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</si>
  <si>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</si>
  <si>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</si>
  <si>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</si>
  <si>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</si>
  <si>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</si>
  <si>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</si>
  <si>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</si>
  <si>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</si>
  <si>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</si>
  <si>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</si>
  <si>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</si>
  <si>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</si>
  <si>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</si>
  <si>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</si>
  <si>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 декабря  201 4   г.                                                                                    </t>
  </si>
  <si>
    <t xml:space="preserve"> " 30 " декабря  201 4      г.</t>
  </si>
  <si>
    <t xml:space="preserve">    Дата составления " 30 " декабря   201 4   г.</t>
  </si>
  <si>
    <t>_________  Н.А. Новикова</t>
  </si>
  <si>
    <t>Цели:
 а) формирование общей культуры личности обучающихся на основе усвоения обязательного минимума содержания общеобразовательных программ;
б) создание основы для осозного выбора и последующего освоения профессиональных образовательных программ;
в) адаптация  к жизни в обществе, 
г) воспитание  гражданственности, трудолюбия, уважения к правам и свободам человека, любви к природе, Родине,семье, формирование здорового образа жизни;</t>
  </si>
  <si>
    <t xml:space="preserve">а) обучение по дополнительным образовательным и учебным программам сверх часов программы по дисциплинам, предусмотренным учебных планом (занятие с детьми углубленным изучением предметов);
б) подготовка детей в первый класс;
в) подготовка к поступлению в учебное заведение.;
г) обучение танцам, вокалу, театральному иастерству;
д) обучение дополнительным компьютерным программам, организации работы в Интернете;                                                 е) услуги психологической службы;                                        е) услуги логопеда и дефектолога;                                         е) услуги присмотра за детьми во внеурочное время (организация работы группы продленного дня);                   е) услуги логопеда и дефектолога;                              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</si>
  <si>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</si>
  <si>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Н.А. Новикова</t>
  </si>
  <si>
    <t>Е.Ю. Раймхен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</si>
</sst>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7.emf" /><Relationship Id="rId11" Type="http://schemas.openxmlformats.org/officeDocument/2006/relationships/image" Target="../media/image17.emf" /><Relationship Id="rId12" Type="http://schemas.openxmlformats.org/officeDocument/2006/relationships/image" Target="../media/image4.emf" /><Relationship Id="rId13" Type="http://schemas.openxmlformats.org/officeDocument/2006/relationships/image" Target="../media/image3.emf" /><Relationship Id="rId14" Type="http://schemas.openxmlformats.org/officeDocument/2006/relationships/image" Target="../media/image16.emf" /><Relationship Id="rId15" Type="http://schemas.openxmlformats.org/officeDocument/2006/relationships/image" Target="../media/image13.emf" /><Relationship Id="rId16" Type="http://schemas.openxmlformats.org/officeDocument/2006/relationships/image" Target="../media/image10.emf" /><Relationship Id="rId1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B2" sqref="B2:I2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104" activePane="bottomLeft" state="frozen"/>
      <selection pane="topLeft" activeCell="A1" sqref="A1"/>
      <selection pane="bottomLeft" activeCell="D83" sqref="D83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547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1986775.03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5954168.7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1715506.74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1197067.12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/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81117.78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81117.78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2359.7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7880040</v>
      </c>
      <c r="D20" s="54">
        <f>SUM(D21:D25)</f>
        <v>8207397</v>
      </c>
      <c r="E20" s="54">
        <f>SUM(E21:E25)</f>
        <v>8500601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C51</f>
        <v>7585335</v>
      </c>
      <c r="D21" s="46">
        <f>D51</f>
        <v>7937857</v>
      </c>
      <c r="E21" s="46">
        <f>E51</f>
        <v>8230961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f>C71</f>
        <v>294705</v>
      </c>
      <c r="D22" s="46">
        <f>D71</f>
        <v>269540</v>
      </c>
      <c r="E22" s="46">
        <f>E71</f>
        <v>269640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0</v>
      </c>
      <c r="D25" s="43">
        <f>SUM(D26:D29)</f>
        <v>0</v>
      </c>
      <c r="E25" s="43">
        <f>SUM(E26:E29)</f>
        <v>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42" t="s">
        <v>548</v>
      </c>
      <c r="B29" s="50" t="s">
        <v>549</v>
      </c>
      <c r="C29" s="46"/>
      <c r="D29" s="46"/>
      <c r="E29" s="46"/>
      <c r="F29" s="42" t="s">
        <v>550</v>
      </c>
    </row>
    <row r="30" spans="1:6" ht="12.75">
      <c r="A30" s="51" t="s">
        <v>156</v>
      </c>
      <c r="B30" s="52" t="s">
        <v>157</v>
      </c>
      <c r="C30" s="63">
        <f>SUM(C32:C46)-C42</f>
        <v>7880040</v>
      </c>
      <c r="D30" s="63">
        <f>SUM(D32:D46)-D42</f>
        <v>8207397</v>
      </c>
      <c r="E30" s="63">
        <f>SUM(E32:E46)-E42</f>
        <v>8500601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4964440</v>
      </c>
      <c r="D32" s="64">
        <f t="shared" si="0"/>
        <v>5265070</v>
      </c>
      <c r="E32" s="64">
        <f t="shared" si="0"/>
        <v>5463410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42553</v>
      </c>
      <c r="D33" s="64">
        <f t="shared" si="0"/>
        <v>22806</v>
      </c>
      <c r="E33" s="64">
        <f t="shared" si="0"/>
        <v>23860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1316160</v>
      </c>
      <c r="D35" s="64">
        <f t="shared" si="0"/>
        <v>1387230</v>
      </c>
      <c r="E35" s="64">
        <f t="shared" si="0"/>
        <v>1456590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227916</v>
      </c>
      <c r="D36" s="64">
        <f t="shared" si="0"/>
        <v>219240</v>
      </c>
      <c r="E36" s="64">
        <f t="shared" si="0"/>
        <v>230200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238800</v>
      </c>
      <c r="D38" s="64">
        <f t="shared" si="0"/>
        <v>238800</v>
      </c>
      <c r="E38" s="64">
        <f t="shared" si="0"/>
        <v>250520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301480</v>
      </c>
      <c r="D40" s="64">
        <f t="shared" si="0"/>
        <v>303080</v>
      </c>
      <c r="E40" s="64">
        <f t="shared" si="0"/>
        <v>304850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720</v>
      </c>
      <c r="D42" s="64">
        <f t="shared" si="0"/>
        <v>720</v>
      </c>
      <c r="E42" s="64">
        <f t="shared" si="0"/>
        <v>720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112170</v>
      </c>
      <c r="D43" s="64">
        <f t="shared" si="0"/>
        <v>94650</v>
      </c>
      <c r="E43" s="64">
        <f t="shared" si="0"/>
        <v>94650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675801</v>
      </c>
      <c r="D46" s="65">
        <f>SUM(D47:D50)</f>
        <v>675801</v>
      </c>
      <c r="E46" s="65">
        <f>SUM(E47:E50)</f>
        <v>675801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11714</v>
      </c>
      <c r="D47" s="64">
        <f t="shared" si="1"/>
        <v>11714</v>
      </c>
      <c r="E47" s="64">
        <f t="shared" si="1"/>
        <v>11714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3791</v>
      </c>
      <c r="D48" s="64">
        <f t="shared" si="1"/>
        <v>3791</v>
      </c>
      <c r="E48" s="64">
        <f t="shared" si="1"/>
        <v>3791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660296</v>
      </c>
      <c r="D49" s="64">
        <f t="shared" si="1"/>
        <v>660296</v>
      </c>
      <c r="E49" s="64">
        <f t="shared" si="1"/>
        <v>660296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7585335</v>
      </c>
      <c r="D51" s="54">
        <f>SUM(D52:D66)-D62</f>
        <v>7937857</v>
      </c>
      <c r="E51" s="54">
        <f>SUM(E52:E66)-E62</f>
        <v>8230961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4964440</v>
      </c>
      <c r="D52" s="46">
        <v>5265070</v>
      </c>
      <c r="E52" s="46">
        <v>5463410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21720</v>
      </c>
      <c r="D53" s="46">
        <v>22806</v>
      </c>
      <c r="E53" s="46">
        <v>23860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1316160</v>
      </c>
      <c r="D55" s="46">
        <v>1387230</v>
      </c>
      <c r="E55" s="46">
        <v>1456590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223584</v>
      </c>
      <c r="D56" s="46">
        <v>219240</v>
      </c>
      <c r="E56" s="46">
        <v>230200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238800</v>
      </c>
      <c r="D58" s="46">
        <v>238800</v>
      </c>
      <c r="E58" s="46">
        <v>250520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31940</v>
      </c>
      <c r="D60" s="46">
        <v>33540</v>
      </c>
      <c r="E60" s="46">
        <v>35210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720</v>
      </c>
      <c r="D61" s="46">
        <v>720</v>
      </c>
      <c r="E61" s="46">
        <v>720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720</v>
      </c>
      <c r="D62" s="46">
        <v>720</v>
      </c>
      <c r="E62" s="46">
        <v>720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112170</v>
      </c>
      <c r="D63" s="46">
        <v>94650</v>
      </c>
      <c r="E63" s="46">
        <v>94650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675801</v>
      </c>
      <c r="D66" s="43">
        <f>SUM(D67:D70)</f>
        <v>675801</v>
      </c>
      <c r="E66" s="43">
        <f>SUM(E67:E70)</f>
        <v>675801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11714</v>
      </c>
      <c r="D67" s="48">
        <v>11714</v>
      </c>
      <c r="E67" s="48">
        <v>11714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3791</v>
      </c>
      <c r="D68" s="48">
        <v>3791</v>
      </c>
      <c r="E68" s="48">
        <v>3791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660296</v>
      </c>
      <c r="D69" s="48">
        <v>660296</v>
      </c>
      <c r="E69" s="48">
        <v>660296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>
        <v>0</v>
      </c>
      <c r="E70" s="46">
        <v>0</v>
      </c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294705</v>
      </c>
      <c r="D71" s="54">
        <f>SUM(D72:D86)-D82</f>
        <v>269540</v>
      </c>
      <c r="E71" s="54">
        <f>SUM(E72:E86)-E82</f>
        <v>269640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20833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4332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269540</v>
      </c>
      <c r="D80" s="46">
        <v>269540</v>
      </c>
      <c r="E80" s="46">
        <v>269640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/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0</v>
      </c>
      <c r="D91" s="54">
        <f>SUM(D92:D106)-D102</f>
        <v>0</v>
      </c>
      <c r="E91" s="54">
        <f>SUM(E92:E106)-E102</f>
        <v>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/>
      <c r="D95" s="46"/>
      <c r="E95" s="46"/>
      <c r="F95" s="42" t="s">
        <v>313</v>
      </c>
    </row>
    <row r="96" spans="1:6" ht="12.75">
      <c r="A96" s="42" t="s">
        <v>314</v>
      </c>
      <c r="B96" s="50" t="s">
        <v>528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/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/>
      <c r="D100" s="46"/>
      <c r="E100" s="46"/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118">
      <selection activeCell="D67" sqref="D6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5" t="s">
        <v>532</v>
      </c>
      <c r="E2" s="125"/>
    </row>
    <row r="3" spans="1:5" ht="16.5">
      <c r="A3" s="40"/>
      <c r="B3" s="36" t="s">
        <v>493</v>
      </c>
      <c r="C3" s="37"/>
      <c r="D3" s="125" t="s">
        <v>554</v>
      </c>
      <c r="E3" s="125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551</v>
      </c>
      <c r="C5" s="37"/>
      <c r="D5" s="78" t="s">
        <v>552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543</v>
      </c>
      <c r="C10" s="136"/>
      <c r="D10" s="136"/>
      <c r="E10" s="136"/>
    </row>
    <row r="11" spans="1:5" ht="16.5">
      <c r="A11" s="40"/>
      <c r="B11" s="136" t="s">
        <v>542</v>
      </c>
      <c r="C11" s="137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553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2"/>
      <c r="D15" s="193"/>
      <c r="E15" s="194"/>
    </row>
    <row r="16" spans="2:5" ht="33.75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92"/>
      <c r="D17" s="193"/>
      <c r="E17" s="194"/>
    </row>
    <row r="18" spans="2:5" ht="17.25" thickBot="1">
      <c r="B18" s="33" t="s">
        <v>353</v>
      </c>
      <c r="C18" s="192"/>
      <c r="D18" s="193"/>
      <c r="E18" s="194"/>
    </row>
    <row r="19" spans="2:5" ht="17.25" thickBot="1">
      <c r="B19" s="33" t="s">
        <v>355</v>
      </c>
      <c r="C19" s="156" t="s">
        <v>505</v>
      </c>
      <c r="D19" s="157"/>
      <c r="E19" s="158"/>
    </row>
    <row r="20" spans="2:5" ht="33.75" thickBot="1">
      <c r="B20" s="33" t="s">
        <v>357</v>
      </c>
      <c r="C20" s="156" t="s">
        <v>546</v>
      </c>
      <c r="D20" s="157"/>
      <c r="E20" s="158"/>
    </row>
    <row r="21" spans="2:5" ht="33.75" thickBot="1">
      <c r="B21" s="33" t="s">
        <v>359</v>
      </c>
      <c r="C21" s="156" t="s">
        <v>510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92" t="s">
        <v>555</v>
      </c>
      <c r="D25" s="193"/>
      <c r="E25" s="194"/>
    </row>
    <row r="26" spans="2:5" ht="54.75" customHeight="1">
      <c r="B26" s="126" t="s">
        <v>362</v>
      </c>
      <c r="C26" s="138" t="s">
        <v>556</v>
      </c>
      <c r="D26" s="139"/>
      <c r="E26" s="140"/>
    </row>
    <row r="27" spans="2:5" ht="40.5" customHeight="1">
      <c r="B27" s="155"/>
      <c r="C27" s="141"/>
      <c r="D27" s="142"/>
      <c r="E27" s="143"/>
    </row>
    <row r="28" spans="2:5" ht="60" customHeight="1">
      <c r="B28" s="155"/>
      <c r="C28" s="141"/>
      <c r="D28" s="142"/>
      <c r="E28" s="143"/>
    </row>
    <row r="29" spans="2:5" ht="44.25" customHeight="1">
      <c r="B29" s="155"/>
      <c r="C29" s="141"/>
      <c r="D29" s="142"/>
      <c r="E29" s="143"/>
    </row>
    <row r="30" spans="2:5" ht="12.75" customHeight="1">
      <c r="B30" s="155"/>
      <c r="C30" s="141"/>
      <c r="D30" s="142"/>
      <c r="E30" s="143"/>
    </row>
    <row r="31" spans="2:5" ht="81" customHeight="1" thickBot="1">
      <c r="B31" s="127"/>
      <c r="C31" s="144"/>
      <c r="D31" s="145"/>
      <c r="E31" s="146"/>
    </row>
    <row r="32" spans="2:5" ht="20.25" customHeight="1">
      <c r="B32" s="126" t="s">
        <v>363</v>
      </c>
      <c r="C32" s="128">
        <v>5954168.7</v>
      </c>
      <c r="D32" s="129"/>
      <c r="E32" s="130"/>
    </row>
    <row r="33" spans="2:5" ht="30.75" customHeight="1" thickBot="1">
      <c r="B33" s="127"/>
      <c r="C33" s="131"/>
      <c r="D33" s="132"/>
      <c r="E33" s="133"/>
    </row>
    <row r="34" spans="2:5" ht="12.75" customHeight="1">
      <c r="B34" s="126" t="s">
        <v>364</v>
      </c>
      <c r="C34" s="128">
        <v>5954168.7</v>
      </c>
      <c r="D34" s="129"/>
      <c r="E34" s="130"/>
    </row>
    <row r="35" spans="2:5" ht="39.75" customHeight="1" thickBot="1">
      <c r="B35" s="127"/>
      <c r="C35" s="131"/>
      <c r="D35" s="132"/>
      <c r="E35" s="133"/>
    </row>
    <row r="36" spans="2:5" ht="12.75">
      <c r="B36" s="126" t="s">
        <v>365</v>
      </c>
      <c r="C36" s="162"/>
      <c r="D36" s="163"/>
      <c r="E36" s="164"/>
    </row>
    <row r="37" spans="2:5" ht="12.75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62"/>
      <c r="D39" s="163"/>
      <c r="E39" s="164"/>
    </row>
    <row r="40" spans="2:5" ht="39" customHeight="1" thickBot="1">
      <c r="B40" s="135"/>
      <c r="C40" s="168"/>
      <c r="D40" s="169"/>
      <c r="E40" s="170"/>
    </row>
    <row r="41" spans="2:5" ht="12.75" customHeight="1">
      <c r="B41" s="126" t="s">
        <v>367</v>
      </c>
      <c r="C41" s="128">
        <v>1197067.12</v>
      </c>
      <c r="D41" s="129"/>
      <c r="E41" s="130"/>
    </row>
    <row r="42" spans="2:5" ht="39" customHeight="1" thickBot="1">
      <c r="B42" s="127"/>
      <c r="C42" s="131"/>
      <c r="D42" s="132"/>
      <c r="E42" s="133"/>
    </row>
    <row r="43" spans="2:5" ht="12.75" customHeight="1">
      <c r="B43" s="126" t="s">
        <v>368</v>
      </c>
      <c r="C43" s="128"/>
      <c r="D43" s="129"/>
      <c r="E43" s="130"/>
    </row>
    <row r="44" spans="2:5" ht="24" customHeight="1" thickBot="1">
      <c r="B44" s="127"/>
      <c r="C44" s="131"/>
      <c r="D44" s="132"/>
      <c r="E44" s="133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1986775.03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5954168.7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33.75" thickBot="1">
      <c r="B54" s="33" t="s">
        <v>375</v>
      </c>
      <c r="C54" s="159">
        <f>'Таблица  1'!C8</f>
        <v>1715506.74</v>
      </c>
      <c r="D54" s="160"/>
      <c r="E54" s="161"/>
    </row>
    <row r="55" spans="2:5" ht="33.75" thickBot="1">
      <c r="B55" s="33" t="s">
        <v>376</v>
      </c>
      <c r="C55" s="159">
        <f>'Таблица  1'!C9</f>
        <v>1197067.12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</v>
      </c>
      <c r="D57" s="160"/>
      <c r="E57" s="161"/>
    </row>
    <row r="58" spans="2:5" ht="17.25" thickBot="1">
      <c r="B58" s="33" t="s">
        <v>378</v>
      </c>
      <c r="C58" s="159">
        <f>'Таблица  1'!C11</f>
        <v>81117.78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0</v>
      </c>
      <c r="D60" s="160"/>
      <c r="E60" s="161"/>
    </row>
    <row r="61" spans="2:5" ht="17.25" thickBot="1">
      <c r="B61" s="33" t="s">
        <v>380</v>
      </c>
      <c r="C61" s="159">
        <f>'Таблица  1'!C14</f>
        <v>81117.78</v>
      </c>
      <c r="D61" s="160"/>
      <c r="E61" s="161"/>
    </row>
    <row r="62" spans="2:5" ht="17.25" thickBot="1">
      <c r="B62" s="33" t="s">
        <v>381</v>
      </c>
      <c r="C62" s="159">
        <f>'Таблица  1'!C15</f>
        <v>2359.7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544</v>
      </c>
      <c r="D69" s="186" t="s">
        <v>484</v>
      </c>
      <c r="E69" s="187"/>
    </row>
    <row r="70" spans="2:5" ht="50.25" customHeight="1" thickBot="1">
      <c r="B70" s="135"/>
      <c r="C70" s="181"/>
      <c r="D70" s="120" t="s">
        <v>533</v>
      </c>
      <c r="E70" s="121" t="s">
        <v>545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7880040</v>
      </c>
      <c r="D72" s="116">
        <f>'Таблица  1'!D20</f>
        <v>8207397</v>
      </c>
      <c r="E72" s="116">
        <f>'Таблица  1'!E20</f>
        <v>8500601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7585335</v>
      </c>
      <c r="D74" s="81">
        <f>'Таблица  1'!D21</f>
        <v>7937857</v>
      </c>
      <c r="E74" s="81">
        <f>'Таблица  1'!E21</f>
        <v>8230961</v>
      </c>
    </row>
    <row r="75" spans="2:5" ht="17.25" thickBot="1">
      <c r="B75" s="33" t="s">
        <v>388</v>
      </c>
      <c r="C75" s="81">
        <f>'Таблица  1'!C22</f>
        <v>294705</v>
      </c>
      <c r="D75" s="81">
        <f>'Таблица  1'!D22</f>
        <v>269540</v>
      </c>
      <c r="E75" s="81">
        <f>'Таблица  1'!E22</f>
        <v>269640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0</v>
      </c>
      <c r="D77" s="175">
        <f>'Таблица  1'!D25</f>
        <v>0</v>
      </c>
      <c r="E77" s="175">
        <f>'Таблица  1'!E25</f>
        <v>0</v>
      </c>
    </row>
    <row r="78" spans="2:5" ht="33">
      <c r="B78" s="74" t="s">
        <v>391</v>
      </c>
      <c r="C78" s="184"/>
      <c r="D78" s="184"/>
      <c r="E78" s="184"/>
    </row>
    <row r="79" spans="2:5" ht="33.75" thickBot="1">
      <c r="B79" s="33" t="s">
        <v>536</v>
      </c>
      <c r="C79" s="185"/>
      <c r="D79" s="185"/>
      <c r="E79" s="185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7880040</v>
      </c>
      <c r="D81" s="116">
        <f>'Таблица  1'!D30</f>
        <v>8207397</v>
      </c>
      <c r="E81" s="116">
        <f>'Таблица  1'!E30</f>
        <v>8500601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4964440</v>
      </c>
      <c r="D83" s="81">
        <f>'Таблица  1'!D32</f>
        <v>5265070</v>
      </c>
      <c r="E83" s="81">
        <f>'Таблица  1'!E32</f>
        <v>5463410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42553</v>
      </c>
      <c r="D84" s="81">
        <f>'Таблица  1'!D33</f>
        <v>22806</v>
      </c>
      <c r="E84" s="81">
        <f>'Таблица  1'!E33</f>
        <v>23860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7" t="s">
        <v>419</v>
      </c>
      <c r="L85" s="177"/>
      <c r="M85" s="177"/>
    </row>
    <row r="86" spans="2:13" ht="17.25" thickBot="1">
      <c r="B86" s="33" t="s">
        <v>506</v>
      </c>
      <c r="C86" s="81">
        <f>'Таблица  1'!C35</f>
        <v>1316160</v>
      </c>
      <c r="D86" s="81">
        <f>'Таблица  1'!D35</f>
        <v>1387230</v>
      </c>
      <c r="E86" s="81">
        <f>'Таблица  1'!E35</f>
        <v>1456590</v>
      </c>
      <c r="H86" s="86">
        <f>C75-C116</f>
        <v>0</v>
      </c>
      <c r="I86" s="86">
        <f>D75-D116</f>
        <v>0</v>
      </c>
      <c r="J86" s="86">
        <f>E75-E116</f>
        <v>0</v>
      </c>
      <c r="K86" s="177"/>
      <c r="L86" s="177"/>
      <c r="M86" s="177"/>
    </row>
    <row r="87" spans="2:13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7"/>
      <c r="L87" s="177"/>
      <c r="M87" s="177"/>
    </row>
    <row r="88" spans="2:13" ht="17.25" thickBot="1">
      <c r="B88" s="33" t="s">
        <v>396</v>
      </c>
      <c r="C88" s="176"/>
      <c r="D88" s="176"/>
      <c r="E88" s="176"/>
      <c r="H88" s="86">
        <f>C77-C133</f>
        <v>0</v>
      </c>
      <c r="I88" s="86">
        <f>D77-D133</f>
        <v>0</v>
      </c>
      <c r="J88" s="86">
        <f>E77-E133</f>
        <v>0</v>
      </c>
      <c r="K88" s="177"/>
      <c r="L88" s="177"/>
      <c r="M88" s="177"/>
    </row>
    <row r="89" spans="2:10" ht="17.25" thickBot="1">
      <c r="B89" s="33" t="s">
        <v>461</v>
      </c>
      <c r="C89" s="81">
        <f>'Таблица  1'!C36</f>
        <v>227916</v>
      </c>
      <c r="D89" s="81">
        <f>'Таблица  1'!D36</f>
        <v>219240</v>
      </c>
      <c r="E89" s="81">
        <f>'Таблица  1'!E36</f>
        <v>230200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112170</v>
      </c>
      <c r="D90" s="81">
        <f>'Таблица  1'!D43</f>
        <v>94650</v>
      </c>
      <c r="E90" s="81">
        <f>'Таблица  1'!E43</f>
        <v>94650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7880040</v>
      </c>
      <c r="I91" s="88">
        <f>D83+D84+D85+D86+D87+D89+D90+D91+D92+D93+D94+D95+D96+D97</f>
        <v>8207397</v>
      </c>
      <c r="J91" s="88">
        <f>E83+E84+E85+E86+E87+E89+E90+E91+E92+E93+E94+E95+E96+E97</f>
        <v>8500601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238800</v>
      </c>
      <c r="D92" s="81">
        <f>'Таблица  1'!D38</f>
        <v>238800</v>
      </c>
      <c r="E92" s="81">
        <f>'Таблица  1'!E38</f>
        <v>250520</v>
      </c>
      <c r="H92" s="89">
        <f>C99+C116+C133+C151</f>
        <v>7880040</v>
      </c>
      <c r="I92" s="89">
        <f>D99+D116+D133+D151</f>
        <v>8207397</v>
      </c>
      <c r="J92" s="89">
        <f>E99+E116+E133+E151</f>
        <v>8500601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301480</v>
      </c>
      <c r="D94" s="81">
        <f>'Таблица  1'!D40</f>
        <v>303080</v>
      </c>
      <c r="E94" s="81">
        <f>'Таблица  1'!E40</f>
        <v>304850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675801</v>
      </c>
      <c r="D96" s="81">
        <f>'Таблица  1'!D46</f>
        <v>675801</v>
      </c>
      <c r="E96" s="81">
        <f>'Таблица  1'!E46</f>
        <v>675801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7585335</v>
      </c>
      <c r="D99" s="116">
        <f>'Таблица  1'!D51</f>
        <v>7937857</v>
      </c>
      <c r="E99" s="116">
        <f>'Таблица  1'!E51</f>
        <v>8230961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4964440</v>
      </c>
      <c r="D101" s="81">
        <f>'Таблица  1'!D52</f>
        <v>5265070</v>
      </c>
      <c r="E101" s="81">
        <f>'Таблица  1'!E52</f>
        <v>5463410</v>
      </c>
    </row>
    <row r="102" spans="2:5" ht="17.25" thickBot="1">
      <c r="B102" s="33" t="s">
        <v>470</v>
      </c>
      <c r="C102" s="81">
        <f>'Таблица  1'!C53</f>
        <v>21720</v>
      </c>
      <c r="D102" s="81">
        <f>'Таблица  1'!D53</f>
        <v>22806</v>
      </c>
      <c r="E102" s="81">
        <f>'Таблица  1'!E53</f>
        <v>23860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1316160</v>
      </c>
      <c r="D104" s="81">
        <f>'Таблица  1'!D55</f>
        <v>1387230</v>
      </c>
      <c r="E104" s="81">
        <f>'Таблица  1'!E55</f>
        <v>1456590</v>
      </c>
    </row>
    <row r="105" spans="2:5" ht="16.5">
      <c r="B105" s="74" t="s">
        <v>472</v>
      </c>
      <c r="C105" s="175">
        <f>'Таблица  1'!C57</f>
        <v>0</v>
      </c>
      <c r="D105" s="175">
        <f>'Таблица  1'!D57</f>
        <v>0</v>
      </c>
      <c r="E105" s="175">
        <f>'Таблица  1'!E57</f>
        <v>0</v>
      </c>
    </row>
    <row r="106" spans="2:5" ht="17.25" thickBot="1">
      <c r="B106" s="33" t="s">
        <v>396</v>
      </c>
      <c r="C106" s="176"/>
      <c r="D106" s="176"/>
      <c r="E106" s="176"/>
    </row>
    <row r="107" spans="2:5" ht="17.25" thickBot="1">
      <c r="B107" s="33" t="s">
        <v>473</v>
      </c>
      <c r="C107" s="81">
        <f>'Таблица  1'!C56</f>
        <v>223584</v>
      </c>
      <c r="D107" s="81">
        <f>'Таблица  1'!D56</f>
        <v>219240</v>
      </c>
      <c r="E107" s="81">
        <f>'Таблица  1'!E56</f>
        <v>230200</v>
      </c>
    </row>
    <row r="108" spans="2:5" ht="17.25" thickBot="1">
      <c r="B108" s="33" t="s">
        <v>474</v>
      </c>
      <c r="C108" s="81">
        <f>'Таблица  1'!C63</f>
        <v>112170</v>
      </c>
      <c r="D108" s="81">
        <f>'Таблица  1'!D63</f>
        <v>94650</v>
      </c>
      <c r="E108" s="81">
        <f>'Таблица  1'!E63</f>
        <v>94650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238800</v>
      </c>
      <c r="D110" s="81">
        <f>'Таблица  1'!D58</f>
        <v>238800</v>
      </c>
      <c r="E110" s="81">
        <f>'Таблица  1'!E58</f>
        <v>250520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31940</v>
      </c>
      <c r="D112" s="81">
        <f>'Таблица  1'!D60</f>
        <v>33540</v>
      </c>
      <c r="E112" s="81">
        <f>'Таблица  1'!E60</f>
        <v>35210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675801</v>
      </c>
      <c r="D114" s="81">
        <f>'Таблица  1'!D66</f>
        <v>675801</v>
      </c>
      <c r="E114" s="81">
        <f>'Таблица  1'!E66</f>
        <v>675801</v>
      </c>
    </row>
    <row r="115" spans="2:5" ht="33.75" thickBot="1">
      <c r="B115" s="33" t="s">
        <v>481</v>
      </c>
      <c r="C115" s="81">
        <f>'Таблица  1'!C61</f>
        <v>720</v>
      </c>
      <c r="D115" s="81">
        <f>'Таблица  1'!D61</f>
        <v>720</v>
      </c>
      <c r="E115" s="81">
        <f>'Таблица  1'!E61</f>
        <v>720</v>
      </c>
    </row>
    <row r="116" spans="2:5" ht="18" thickBot="1">
      <c r="B116" s="114" t="s">
        <v>401</v>
      </c>
      <c r="C116" s="116">
        <f>'Таблица  1'!C71</f>
        <v>294705</v>
      </c>
      <c r="D116" s="116">
        <f>'Таблица  1'!D71</f>
        <v>269540</v>
      </c>
      <c r="E116" s="116">
        <f>'Таблица  1'!E71</f>
        <v>269640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20833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5">
        <f>'Таблица  1'!C77</f>
        <v>0</v>
      </c>
      <c r="D122" s="175">
        <f>'Таблица  1'!D77</f>
        <v>0</v>
      </c>
      <c r="E122" s="175">
        <f>'Таблица  1'!E77</f>
        <v>0</v>
      </c>
    </row>
    <row r="123" spans="2:5" ht="17.25" thickBot="1">
      <c r="B123" s="33" t="s">
        <v>396</v>
      </c>
      <c r="C123" s="176"/>
      <c r="D123" s="176"/>
      <c r="E123" s="176"/>
    </row>
    <row r="124" spans="2:5" ht="17.25" thickBot="1">
      <c r="B124" s="33" t="s">
        <v>473</v>
      </c>
      <c r="C124" s="81">
        <f>'Таблица  1'!C76</f>
        <v>4332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269540</v>
      </c>
      <c r="D129" s="81">
        <f>'Таблица  1'!D80</f>
        <v>269540</v>
      </c>
      <c r="E129" s="81">
        <f>'Таблица  1'!E80</f>
        <v>269640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8">
        <f>'Таблица  1'!C91</f>
        <v>0</v>
      </c>
      <c r="D133" s="178">
        <f>'Таблица  1'!D91</f>
        <v>0</v>
      </c>
      <c r="E133" s="178">
        <f>'Таблица  1'!E91</f>
        <v>0</v>
      </c>
    </row>
    <row r="134" spans="2:5" ht="18" thickBot="1">
      <c r="B134" s="115" t="s">
        <v>426</v>
      </c>
      <c r="C134" s="179"/>
      <c r="D134" s="179"/>
      <c r="E134" s="17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0</v>
      </c>
      <c r="D139" s="81">
        <f>'Таблица  1'!D95</f>
        <v>0</v>
      </c>
      <c r="E139" s="81">
        <f>'Таблица  1'!E95</f>
        <v>0</v>
      </c>
    </row>
    <row r="140" spans="2:5" ht="16.5">
      <c r="B140" s="74" t="s">
        <v>472</v>
      </c>
      <c r="C140" s="175">
        <f>'Таблица  1'!C97</f>
        <v>0</v>
      </c>
      <c r="D140" s="175">
        <f>'Таблица  1'!D97</f>
        <v>0</v>
      </c>
      <c r="E140" s="175">
        <f>'Таблица  1'!E97</f>
        <v>0</v>
      </c>
    </row>
    <row r="141" spans="2:5" ht="17.25" thickBot="1">
      <c r="B141" s="33" t="s">
        <v>396</v>
      </c>
      <c r="C141" s="176"/>
      <c r="D141" s="176"/>
      <c r="E141" s="176"/>
    </row>
    <row r="142" spans="2:5" ht="17.25" thickBot="1">
      <c r="B142" s="33" t="s">
        <v>473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0</v>
      </c>
      <c r="D147" s="81">
        <f>'Таблица  1'!D100</f>
        <v>0</v>
      </c>
      <c r="E147" s="81">
        <f>'Таблица  1'!E100</f>
        <v>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2" t="s">
        <v>454</v>
      </c>
      <c r="C151" s="172">
        <f>'Таблица  1'!C111</f>
        <v>0</v>
      </c>
      <c r="D151" s="172">
        <f>'Таблица  1'!D111</f>
        <v>0</v>
      </c>
      <c r="E151" s="172">
        <f>'Таблица  1'!E111</f>
        <v>0</v>
      </c>
    </row>
    <row r="152" spans="2:5" ht="12.75" customHeight="1">
      <c r="B152" s="183"/>
      <c r="C152" s="173"/>
      <c r="D152" s="173"/>
      <c r="E152" s="173"/>
    </row>
    <row r="153" spans="2:5" ht="3" customHeight="1" thickBot="1">
      <c r="B153" s="111"/>
      <c r="C153" s="174"/>
      <c r="D153" s="174"/>
      <c r="E153" s="174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5">
        <f>'Таблица  1'!C117</f>
        <v>0</v>
      </c>
      <c r="D159" s="175">
        <f>'Таблица  1'!D117</f>
        <v>0</v>
      </c>
      <c r="E159" s="175">
        <f>'Таблица  1'!E117</f>
        <v>0</v>
      </c>
    </row>
    <row r="160" spans="2:5" ht="17.25" thickBot="1">
      <c r="B160" s="33" t="s">
        <v>396</v>
      </c>
      <c r="C160" s="176"/>
      <c r="D160" s="176"/>
      <c r="E160" s="176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534</v>
      </c>
      <c r="C173" s="37" t="s">
        <v>558</v>
      </c>
    </row>
    <row r="174" spans="2:3" ht="13.5" customHeight="1">
      <c r="B174" s="38" t="s">
        <v>404</v>
      </c>
      <c r="C174" s="37"/>
    </row>
    <row r="175" spans="2:3" ht="15">
      <c r="B175" s="39" t="s">
        <v>557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559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Е.Ю. Раймхен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455</v>
      </c>
      <c r="C10" s="136"/>
      <c r="D10" s="136"/>
      <c r="E10" s="136"/>
    </row>
    <row r="11" spans="1:3" ht="16.5">
      <c r="A11" s="40"/>
      <c r="B11" s="136"/>
      <c r="C11" s="195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6"/>
      <c r="D15" s="157"/>
      <c r="E15" s="158"/>
    </row>
    <row r="16" spans="2:5" ht="33.75" customHeight="1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56"/>
      <c r="D17" s="157"/>
      <c r="E17" s="158"/>
    </row>
    <row r="18" spans="2:5" ht="17.25" customHeight="1" thickBot="1">
      <c r="B18" s="33" t="s">
        <v>353</v>
      </c>
      <c r="C18" s="156" t="s">
        <v>354</v>
      </c>
      <c r="D18" s="157"/>
      <c r="E18" s="158"/>
    </row>
    <row r="19" spans="2:5" ht="17.25" thickBot="1">
      <c r="B19" s="33" t="s">
        <v>355</v>
      </c>
      <c r="C19" s="156" t="s">
        <v>356</v>
      </c>
      <c r="D19" s="157"/>
      <c r="E19" s="158"/>
    </row>
    <row r="20" spans="2:5" ht="33.75" thickBot="1">
      <c r="B20" s="33" t="s">
        <v>357</v>
      </c>
      <c r="C20" s="156" t="s">
        <v>358</v>
      </c>
      <c r="D20" s="157"/>
      <c r="E20" s="158"/>
    </row>
    <row r="21" spans="2:5" ht="33.75" customHeight="1" thickBot="1">
      <c r="B21" s="33" t="s">
        <v>359</v>
      </c>
      <c r="C21" s="156" t="s">
        <v>456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6"/>
      <c r="D25" s="157"/>
      <c r="E25" s="158"/>
    </row>
    <row r="26" spans="2:5" ht="16.5" customHeight="1">
      <c r="B26" s="126" t="s">
        <v>362</v>
      </c>
      <c r="C26" s="196"/>
      <c r="D26" s="197"/>
      <c r="E26" s="198"/>
    </row>
    <row r="27" spans="2:5" ht="16.5">
      <c r="B27" s="155"/>
      <c r="C27" s="199"/>
      <c r="D27" s="200"/>
      <c r="E27" s="201"/>
    </row>
    <row r="28" spans="2:5" ht="16.5">
      <c r="B28" s="155"/>
      <c r="C28" s="199"/>
      <c r="D28" s="200"/>
      <c r="E28" s="201"/>
    </row>
    <row r="29" spans="2:5" ht="16.5">
      <c r="B29" s="155"/>
      <c r="C29" s="199"/>
      <c r="D29" s="200"/>
      <c r="E29" s="201"/>
    </row>
    <row r="30" spans="2:5" ht="16.5">
      <c r="B30" s="155"/>
      <c r="C30" s="199"/>
      <c r="D30" s="200"/>
      <c r="E30" s="201"/>
    </row>
    <row r="31" spans="2:5" ht="17.25" thickBot="1">
      <c r="B31" s="127"/>
      <c r="C31" s="202"/>
      <c r="D31" s="203"/>
      <c r="E31" s="204"/>
    </row>
    <row r="32" spans="2:5" ht="20.25" customHeight="1">
      <c r="B32" s="126" t="s">
        <v>363</v>
      </c>
      <c r="C32" s="149">
        <v>0</v>
      </c>
      <c r="D32" s="150"/>
      <c r="E32" s="151"/>
    </row>
    <row r="33" spans="2:5" ht="30.75" customHeight="1" thickBot="1">
      <c r="B33" s="127"/>
      <c r="C33" s="152"/>
      <c r="D33" s="153"/>
      <c r="E33" s="154"/>
    </row>
    <row r="34" spans="2:5" ht="12.75" customHeight="1">
      <c r="B34" s="126" t="s">
        <v>364</v>
      </c>
      <c r="C34" s="149">
        <v>0</v>
      </c>
      <c r="D34" s="150"/>
      <c r="E34" s="151"/>
    </row>
    <row r="35" spans="2:5" ht="39.75" customHeight="1" thickBot="1">
      <c r="B35" s="127"/>
      <c r="C35" s="152"/>
      <c r="D35" s="153"/>
      <c r="E35" s="154"/>
    </row>
    <row r="36" spans="2:5" ht="12.75" customHeight="1">
      <c r="B36" s="126" t="s">
        <v>365</v>
      </c>
      <c r="C36" s="162">
        <v>0</v>
      </c>
      <c r="D36" s="163"/>
      <c r="E36" s="164"/>
    </row>
    <row r="37" spans="2:5" ht="12.75" customHeight="1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49">
        <v>0</v>
      </c>
      <c r="D39" s="150"/>
      <c r="E39" s="151"/>
    </row>
    <row r="40" spans="2:5" ht="39" customHeight="1" thickBot="1">
      <c r="B40" s="135"/>
      <c r="C40" s="152"/>
      <c r="D40" s="153"/>
      <c r="E40" s="154"/>
    </row>
    <row r="41" spans="2:5" ht="12.75" customHeight="1">
      <c r="B41" s="126" t="s">
        <v>367</v>
      </c>
      <c r="C41" s="149">
        <v>0</v>
      </c>
      <c r="D41" s="150"/>
      <c r="E41" s="151"/>
    </row>
    <row r="42" spans="2:5" ht="39" customHeight="1" thickBot="1">
      <c r="B42" s="127"/>
      <c r="C42" s="152"/>
      <c r="D42" s="153"/>
      <c r="E42" s="154"/>
    </row>
    <row r="43" spans="2:5" ht="12.75" customHeight="1">
      <c r="B43" s="126" t="s">
        <v>368</v>
      </c>
      <c r="C43" s="149">
        <v>0</v>
      </c>
      <c r="D43" s="150"/>
      <c r="E43" s="151"/>
    </row>
    <row r="44" spans="2:5" ht="24" customHeight="1" thickBot="1">
      <c r="B44" s="127"/>
      <c r="C44" s="152"/>
      <c r="D44" s="153"/>
      <c r="E44" s="154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customHeight="1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1986775.03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5954168.7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17.25" thickBot="1">
      <c r="B54" s="33" t="s">
        <v>375</v>
      </c>
      <c r="C54" s="159">
        <f>'Таблица  1'!C8</f>
        <v>1715506.74</v>
      </c>
      <c r="D54" s="160"/>
      <c r="E54" s="161"/>
    </row>
    <row r="55" spans="2:5" ht="33.75" thickBot="1">
      <c r="B55" s="33" t="s">
        <v>376</v>
      </c>
      <c r="C55" s="159">
        <f>'Таблица  1'!C9</f>
        <v>1197067.12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</v>
      </c>
      <c r="D57" s="160"/>
      <c r="E57" s="161"/>
    </row>
    <row r="58" spans="2:5" ht="17.25" thickBot="1">
      <c r="B58" s="33" t="s">
        <v>378</v>
      </c>
      <c r="C58" s="159">
        <f>'Таблица  1'!C11</f>
        <v>81117.78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0</v>
      </c>
      <c r="D60" s="160"/>
      <c r="E60" s="161"/>
    </row>
    <row r="61" spans="2:5" ht="17.25" thickBot="1">
      <c r="B61" s="33" t="s">
        <v>380</v>
      </c>
      <c r="C61" s="159">
        <f>'Таблица  1'!C14</f>
        <v>81117.78</v>
      </c>
      <c r="D61" s="160"/>
      <c r="E61" s="161"/>
    </row>
    <row r="62" spans="2:5" ht="17.25" thickBot="1">
      <c r="B62" s="33" t="s">
        <v>381</v>
      </c>
      <c r="C62" s="159">
        <f>'Таблица  1'!C15</f>
        <v>2359.7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483</v>
      </c>
      <c r="D69" s="186" t="s">
        <v>484</v>
      </c>
      <c r="E69" s="187"/>
    </row>
    <row r="70" spans="2:5" ht="18.75" customHeight="1" thickBot="1">
      <c r="B70" s="135"/>
      <c r="C70" s="181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7880040</v>
      </c>
      <c r="D72" s="81">
        <f>'Таблица  1'!D20</f>
        <v>8207397</v>
      </c>
      <c r="E72" s="81">
        <f>'Таблица  1'!E20</f>
        <v>8500601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7585335</v>
      </c>
      <c r="D74" s="81">
        <f>'Таблица  1'!D21</f>
        <v>7937857</v>
      </c>
      <c r="E74" s="81">
        <f>'Таблица  1'!E21</f>
        <v>8230961</v>
      </c>
    </row>
    <row r="75" spans="2:5" ht="17.25" thickBot="1">
      <c r="B75" s="33" t="s">
        <v>388</v>
      </c>
      <c r="C75" s="81">
        <f>'Таблица  1'!C22</f>
        <v>294705</v>
      </c>
      <c r="D75" s="81">
        <f>'Таблица  1'!D22</f>
        <v>269540</v>
      </c>
      <c r="E75" s="81">
        <f>'Таблица  1'!E22</f>
        <v>269640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0</v>
      </c>
      <c r="D77" s="175">
        <f>'Таблица  1'!D25</f>
        <v>0</v>
      </c>
      <c r="E77" s="175">
        <f>'Таблица  1'!E25</f>
        <v>0</v>
      </c>
    </row>
    <row r="78" spans="2:5" ht="33">
      <c r="B78" s="74" t="s">
        <v>391</v>
      </c>
      <c r="C78" s="184"/>
      <c r="D78" s="184"/>
      <c r="E78" s="184"/>
    </row>
    <row r="79" spans="2:5" ht="17.25" thickBot="1">
      <c r="B79" s="33" t="s">
        <v>392</v>
      </c>
      <c r="C79" s="185"/>
      <c r="D79" s="185"/>
      <c r="E79" s="185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7880040</v>
      </c>
      <c r="D81" s="81">
        <f>'Таблица  1'!D30</f>
        <v>8207397</v>
      </c>
      <c r="E81" s="81">
        <f>'Таблица  1'!E30</f>
        <v>8500601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4964440</v>
      </c>
      <c r="D83" s="81">
        <f>'Таблица  1'!D32</f>
        <v>5265070</v>
      </c>
      <c r="E83" s="81">
        <f>'Таблица  1'!E32</f>
        <v>5463410</v>
      </c>
    </row>
    <row r="84" spans="2:5" ht="17.25" thickBot="1">
      <c r="B84" s="33" t="s">
        <v>457</v>
      </c>
      <c r="C84" s="81">
        <f>'Таблица  1'!C33</f>
        <v>42553</v>
      </c>
      <c r="D84" s="81">
        <f>'Таблица  1'!D33</f>
        <v>22806</v>
      </c>
      <c r="E84" s="81">
        <f>'Таблица  1'!E33</f>
        <v>23860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1316160</v>
      </c>
      <c r="D86" s="81">
        <f>'Таблица  1'!D35</f>
        <v>1387230</v>
      </c>
      <c r="E86" s="81">
        <f>'Таблица  1'!E35</f>
        <v>1456590</v>
      </c>
    </row>
    <row r="87" spans="2:5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</row>
    <row r="88" spans="2:5" ht="17.25" thickBot="1">
      <c r="B88" s="33" t="s">
        <v>396</v>
      </c>
      <c r="C88" s="176"/>
      <c r="D88" s="176"/>
      <c r="E88" s="176"/>
    </row>
    <row r="89" spans="2:5" ht="17.25" thickBot="1">
      <c r="B89" s="33" t="s">
        <v>461</v>
      </c>
      <c r="C89" s="81">
        <f>'Таблица  1'!C36</f>
        <v>227916</v>
      </c>
      <c r="D89" s="81">
        <f>'Таблица  1'!D36</f>
        <v>219240</v>
      </c>
      <c r="E89" s="81">
        <f>'Таблица  1'!E36</f>
        <v>230200</v>
      </c>
    </row>
    <row r="90" spans="2:5" ht="17.25" thickBot="1">
      <c r="B90" s="33" t="s">
        <v>462</v>
      </c>
      <c r="C90" s="81">
        <f>'Таблица  1'!C43</f>
        <v>112170</v>
      </c>
      <c r="D90" s="81">
        <f>'Таблица  1'!D43</f>
        <v>94650</v>
      </c>
      <c r="E90" s="81">
        <f>'Таблица  1'!E43</f>
        <v>94650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238800</v>
      </c>
      <c r="D92" s="81">
        <f>'Таблица  1'!D38</f>
        <v>238800</v>
      </c>
      <c r="E92" s="81">
        <f>'Таблица  1'!E38</f>
        <v>250520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301480</v>
      </c>
      <c r="D94" s="81">
        <f>'Таблица  1'!D40</f>
        <v>303080</v>
      </c>
      <c r="E94" s="81">
        <f>'Таблица  1'!E40</f>
        <v>304850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675801</v>
      </c>
      <c r="D96" s="81">
        <f>'Таблица  1'!D46</f>
        <v>675801</v>
      </c>
      <c r="E96" s="81">
        <f>'Таблица  1'!E46</f>
        <v>675801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2015-01-11T23:54:21Z</cp:lastPrinted>
  <dcterms:created xsi:type="dcterms:W3CDTF">2007-11-01T06:06:06Z</dcterms:created>
  <dcterms:modified xsi:type="dcterms:W3CDTF">2015-04-02T03:16:10Z</dcterms:modified>
  <cp:category/>
  <cp:version/>
  <cp:contentType/>
  <cp:contentStatus/>
</cp:coreProperties>
</file>