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0920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<sst xmlns="http://schemas.openxmlformats.org/spreadsheetml/2006/main" count="1768" uniqueCount="559">
  <si>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</si>
  <si>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</si>
  <si>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</si>
  <si>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</si>
  <si>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</si>
  <si>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</si>
  <si>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</si>
  <si>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</si>
  <si>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</si>
  <si>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</si>
  <si>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</si>
  <si>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</si>
  <si>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</si>
  <si>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</si>
  <si>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</si>
  <si>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</si>
  <si>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</si>
  <si>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</si>
  <si>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</si>
  <si>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</si>
  <si>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</si>
  <si>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</si>
  <si>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</si>
  <si>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</si>
  <si>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</si>
  <si>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</si>
  <si>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</si>
  <si>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</si>
  <si>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</si>
  <si>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</si>
  <si>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</si>
  <si>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</si>
  <si>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</si>
  <si>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</si>
  <si>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</si>
  <si>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</si>
  <si>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</si>
  <si>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</si>
  <si>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</si>
  <si>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</si>
  <si>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</si>
  <si>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</si>
  <si>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</si>
  <si>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</si>
  <si>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</si>
  <si>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</si>
  <si>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</si>
  <si>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</si>
  <si>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</si>
  <si>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</si>
  <si>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</si>
  <si>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</si>
  <si>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</si>
  <si>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</si>
  <si>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</si>
  <si>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</si>
  <si>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</si>
  <si>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</si>
  <si>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</si>
  <si>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</si>
  <si>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</si>
  <si>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</si>
  <si>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</si>
  <si>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</si>
  <si>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</si>
  <si>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</si>
  <si>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</si>
  <si>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</si>
  <si>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</si>
  <si>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</si>
  <si>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</si>
  <si>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</si>
  <si>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</si>
  <si>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</si>
  <si>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</si>
  <si>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</si>
  <si>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</si>
  <si>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</si>
  <si>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</si>
  <si>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</si>
  <si>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</si>
  <si>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</si>
  <si>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</si>
  <si>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</si>
  <si>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</si>
  <si>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</si>
  <si>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</si>
  <si>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</si>
  <si>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</si>
  <si>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</si>
  <si>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</si>
  <si>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</si>
  <si>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</si>
  <si>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</si>
  <si>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</si>
  <si>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</si>
  <si>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</si>
  <si>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</si>
  <si>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</si>
  <si>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</si>
  <si>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</si>
  <si>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</si>
  <si>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</si>
  <si>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</si>
  <si>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</si>
  <si>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</si>
  <si>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</si>
  <si>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</si>
  <si>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</si>
  <si>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</si>
  <si>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</si>
  <si>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</si>
  <si>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</si>
  <si>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</si>
  <si>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</si>
  <si>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</si>
  <si>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</si>
  <si>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</si>
  <si>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</si>
  <si>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</si>
  <si>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</si>
  <si>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</si>
  <si>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</si>
  <si>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</si>
  <si>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</si>
  <si>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</si>
  <si>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</si>
  <si>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</si>
  <si>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</si>
  <si>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</si>
  <si>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</si>
  <si>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</si>
  <si>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</si>
  <si>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</si>
  <si>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</si>
  <si>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</si>
  <si>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</si>
  <si>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</si>
  <si>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</si>
  <si>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</si>
  <si>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</si>
  <si>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</si>
  <si>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</si>
  <si>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</si>
  <si>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</si>
  <si>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</si>
  <si>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</si>
  <si>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</si>
  <si>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</si>
  <si>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</si>
  <si>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</si>
  <si>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</si>
  <si>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</si>
  <si>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</si>
  <si>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</si>
  <si>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</si>
  <si>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</si>
  <si>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</si>
  <si>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</si>
  <si>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</si>
  <si>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</si>
  <si>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</si>
  <si>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</si>
  <si>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</si>
  <si>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</si>
  <si>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</si>
  <si>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</si>
  <si>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</si>
  <si>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</si>
  <si>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</si>
  <si>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</si>
  <si>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</si>
  <si>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</si>
  <si>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</si>
  <si>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</si>
  <si>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</si>
  <si>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</si>
  <si>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</si>
  <si>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</si>
  <si>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</si>
  <si>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</si>
  <si>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</si>
  <si>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</si>
  <si>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</si>
  <si>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</si>
  <si>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</si>
  <si>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</si>
  <si>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</si>
  <si>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</si>
  <si>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</si>
  <si>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</si>
  <si>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</si>
  <si>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</si>
  <si>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</si>
  <si>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</si>
  <si>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</si>
  <si>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</si>
  <si>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</si>
  <si>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</si>
  <si>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</si>
  <si>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</si>
  <si>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</si>
  <si>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</si>
  <si>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</si>
  <si>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</si>
  <si>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</si>
  <si>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</si>
  <si>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</si>
  <si>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</si>
  <si>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</si>
  <si>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</si>
  <si>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</si>
  <si>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</si>
  <si>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</si>
  <si>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</si>
  <si>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</si>
  <si>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</si>
  <si>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</si>
  <si>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</si>
  <si>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</si>
  <si>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</si>
  <si>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</si>
  <si>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</si>
  <si>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</si>
  <si>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</si>
  <si>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</si>
  <si>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</si>
  <si>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</si>
  <si>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</si>
  <si>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</si>
  <si>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</si>
  <si>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</si>
  <si>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</si>
  <si>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</si>
  <si>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</si>
  <si>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</si>
  <si>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</si>
  <si>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</si>
  <si>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</si>
  <si>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</si>
  <si>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</si>
  <si>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</si>
  <si>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</si>
  <si>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</si>
  <si>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</si>
  <si>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</si>
  <si>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</si>
  <si>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</si>
  <si>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</si>
  <si>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</si>
  <si>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</si>
  <si>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</si>
  <si>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</si>
  <si>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</si>
  <si>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</si>
  <si>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</si>
  <si>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</si>
  <si>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</si>
  <si>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</si>
  <si>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</si>
  <si>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</si>
  <si>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</si>
  <si>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</si>
  <si>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</si>
  <si>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</si>
  <si>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</si>
  <si>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</si>
  <si>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</si>
  <si>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</si>
  <si>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</si>
  <si>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</si>
  <si>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</si>
  <si>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</si>
  <si>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</si>
  <si>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</si>
  <si>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</si>
  <si>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</si>
  <si>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</si>
  <si>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</si>
  <si>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</si>
  <si>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</si>
  <si>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</si>
  <si>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</si>
  <si>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</si>
  <si>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</si>
  <si>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</si>
  <si>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</si>
  <si>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</si>
  <si>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</si>
  <si>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</si>
  <si>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</si>
  <si>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</si>
  <si>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</si>
  <si>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</si>
  <si>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</si>
  <si>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</si>
  <si>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</si>
  <si>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</si>
  <si>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</si>
  <si>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</si>
  <si>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</si>
  <si>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</si>
  <si>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</si>
  <si>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</si>
  <si>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</si>
  <si>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</si>
  <si>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</si>
  <si>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</si>
  <si>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</si>
  <si>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</si>
  <si>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</si>
  <si>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</si>
  <si>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</si>
  <si>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</si>
  <si>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</si>
  <si>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</si>
  <si>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</si>
  <si>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</si>
  <si>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</si>
  <si>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</si>
  <si>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</si>
  <si>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</si>
  <si>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</si>
  <si>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</si>
  <si>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</si>
  <si>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</si>
  <si>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</si>
  <si>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</si>
  <si>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</si>
  <si>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</si>
  <si>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</si>
  <si>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</si>
  <si>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</si>
  <si>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</si>
  <si>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</si>
  <si>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</si>
  <si>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</si>
  <si>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</si>
  <si>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</si>
  <si>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</si>
  <si>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</si>
  <si>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</si>
  <si>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</si>
  <si>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</si>
  <si>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</si>
  <si>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</si>
  <si>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</si>
  <si>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</si>
  <si>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</si>
  <si>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</si>
  <si>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</si>
  <si>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</si>
  <si>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</si>
  <si>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</si>
  <si>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</si>
  <si>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</si>
  <si>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</si>
  <si>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</si>
  <si>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</si>
  <si>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</si>
  <si>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</si>
  <si>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</si>
  <si>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</si>
  <si>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</si>
  <si>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</si>
  <si>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</si>
  <si>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</si>
  <si>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</si>
  <si>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</si>
  <si>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</si>
  <si>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</si>
  <si>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</si>
  <si>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</si>
  <si>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</si>
  <si>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</si>
  <si>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</si>
  <si>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</si>
  <si>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</si>
  <si>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</si>
  <si>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</si>
  <si>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</si>
  <si>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</si>
  <si>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</si>
  <si>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</si>
  <si>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</si>
  <si>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</si>
  <si>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</si>
  <si>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</si>
  <si>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</si>
  <si>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</si>
  <si>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</si>
  <si>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</si>
  <si>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</si>
  <si>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</si>
  <si>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</si>
  <si>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</si>
  <si>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</si>
  <si>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</si>
  <si>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</si>
  <si>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</si>
  <si>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</si>
  <si>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</si>
  <si>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</si>
  <si>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</si>
  <si>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</si>
  <si>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</si>
  <si>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</si>
  <si>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</si>
  <si>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</si>
  <si>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</si>
  <si>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</si>
  <si>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</si>
  <si>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</si>
  <si>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</si>
  <si>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</si>
  <si>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</si>
  <si>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</si>
  <si>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</si>
  <si>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</si>
  <si>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</si>
  <si>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</si>
  <si>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</si>
  <si>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</si>
  <si>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</si>
  <si>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</si>
  <si>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</si>
  <si>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</si>
  <si>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</si>
  <si>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</si>
  <si>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</si>
  <si>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</si>
  <si>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</si>
  <si>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</si>
  <si>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</si>
  <si>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</si>
  <si>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</si>
  <si>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</si>
  <si>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</si>
  <si>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</si>
  <si>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</si>
  <si>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</si>
  <si>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</si>
  <si>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</si>
  <si>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</si>
  <si>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</si>
  <si>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</si>
  <si>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</si>
  <si>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</si>
  <si>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</si>
  <si>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</si>
  <si>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</si>
  <si>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</si>
  <si>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</si>
  <si>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</si>
  <si>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</si>
  <si>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</si>
  <si>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</si>
  <si>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</si>
  <si>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</si>
  <si>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</si>
  <si>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</si>
  <si>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</si>
  <si>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</si>
  <si>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</si>
  <si>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</si>
  <si>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</si>
  <si>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</si>
  <si>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</si>
  <si>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</si>
  <si>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</si>
  <si>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</si>
  <si>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</si>
  <si>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</si>
  <si>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</si>
  <si>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</si>
  <si>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</si>
  <si>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</si>
  <si>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</si>
  <si>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</si>
  <si>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</si>
  <si>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</si>
  <si>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</si>
  <si>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</si>
  <si>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</si>
  <si>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</si>
  <si>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</si>
  <si>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</si>
  <si>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</si>
  <si>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</si>
  <si>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</si>
  <si>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</si>
  <si>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</si>
  <si>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</si>
  <si>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</si>
  <si>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</si>
  <si>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</si>
  <si>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</si>
  <si>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</si>
  <si>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</si>
  <si>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</si>
  <si>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</si>
  <si>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</si>
  <si>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</si>
  <si>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</si>
  <si>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</si>
  <si>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</si>
  <si>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</si>
  <si>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</si>
  <si>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</si>
  <si>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</si>
  <si>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</si>
  <si>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</si>
  <si>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</si>
  <si>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</si>
  <si>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</si>
  <si>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</si>
  <si>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</si>
  <si>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</si>
  <si>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</si>
  <si>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</si>
  <si>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</si>
  <si>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</si>
  <si>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</si>
  <si>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</si>
  <si>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</si>
  <si>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</si>
  <si>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</si>
  <si>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</si>
  <si>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</si>
  <si>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</si>
  <si>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</si>
  <si>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</si>
  <si>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</si>
  <si>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</si>
  <si>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</si>
  <si>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</si>
  <si>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</si>
  <si>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</si>
  <si>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</si>
  <si>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</si>
  <si>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</si>
  <si>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</si>
  <si>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</si>
  <si>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</si>
  <si>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</si>
  <si>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</si>
  <si>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МБДОУ детский сад №101</t>
  </si>
  <si>
    <t>_________  Е.В.Логина</t>
  </si>
  <si>
    <t>Муниципальное бюджетное дошкольное образовательное учреждение детский сад комбинированного вида №101</t>
  </si>
  <si>
    <t>692512,РоссийскаяФедерация,Приморский край,г.Уссурийск ул,Полушкина,д.55-а</t>
  </si>
  <si>
    <t>2511008204/251101001</t>
  </si>
  <si>
    <t>Цель-осуществление образовательного процесса с учетом возрастных и индивидуальных особенностей детей.Деятельность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охрану жизни и укрепление физического и психического здоровья детей; обеспечение познавательно-речевого, социально-личностного,художественно-эстетического и физического развития детей</t>
  </si>
  <si>
    <t>Учреждение в соответствии со своими уставными задачами, потребностями семьи может реализовать следующие дополнительные платные образовательные услуги: занятия хореографией, ритмикой, обучение иностранному языку, обучение шахматной грамотности, занятия по углубленному изучению предметов художественно-эстетического направления</t>
  </si>
  <si>
    <t>Е.В.Логина</t>
  </si>
  <si>
    <t>И.Ю.Зашкола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</si>
  <si>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</si>
  <si>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</si>
  <si>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</si>
  <si>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 декабря   201 4 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</si>
</sst>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37" fillId="0" borderId="0" xfId="54" applyBorder="1" applyAlignment="1" applyProtection="1">
      <alignment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1.emf" /><Relationship Id="rId10" Type="http://schemas.openxmlformats.org/officeDocument/2006/relationships/image" Target="../media/image9.emf" /><Relationship Id="rId11" Type="http://schemas.openxmlformats.org/officeDocument/2006/relationships/image" Target="../media/image3.emf" /><Relationship Id="rId12" Type="http://schemas.openxmlformats.org/officeDocument/2006/relationships/image" Target="../media/image13.emf" /><Relationship Id="rId13" Type="http://schemas.openxmlformats.org/officeDocument/2006/relationships/image" Target="../media/image7.emf" /><Relationship Id="rId14" Type="http://schemas.openxmlformats.org/officeDocument/2006/relationships/image" Target="../media/image5.emf" /><Relationship Id="rId15" Type="http://schemas.openxmlformats.org/officeDocument/2006/relationships/image" Target="../media/image8.emf" /><Relationship Id="rId16" Type="http://schemas.openxmlformats.org/officeDocument/2006/relationships/image" Target="../media/image12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20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6118789.25</v>
      </c>
      <c r="D5" s="57">
        <v>6118789.25</v>
      </c>
      <c r="E5" s="57">
        <v>6118789.25</v>
      </c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13800967.6</v>
      </c>
      <c r="D7" s="46">
        <v>13800967.6</v>
      </c>
      <c r="E7" s="46">
        <v>13800967.6</v>
      </c>
      <c r="F7" s="42" t="s">
        <v>97</v>
      </c>
    </row>
    <row r="8" spans="1:6" ht="25.5">
      <c r="A8" s="42" t="s">
        <v>98</v>
      </c>
      <c r="B8" s="50" t="s">
        <v>99</v>
      </c>
      <c r="C8" s="46">
        <v>5563884.16</v>
      </c>
      <c r="D8" s="46">
        <v>5563884.16</v>
      </c>
      <c r="E8" s="46">
        <v>5563884.16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1428194.18</v>
      </c>
      <c r="D9" s="46">
        <v>1428194.18</v>
      </c>
      <c r="E9" s="46">
        <v>1428194.18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10226.52</v>
      </c>
      <c r="D10" s="46">
        <v>10226.52</v>
      </c>
      <c r="E10" s="46">
        <v>10226.52</v>
      </c>
      <c r="F10" s="42" t="s">
        <v>106</v>
      </c>
    </row>
    <row r="11" spans="1:6" ht="12.75">
      <c r="A11" s="51" t="s">
        <v>107</v>
      </c>
      <c r="B11" s="52" t="s">
        <v>108</v>
      </c>
      <c r="C11" s="53">
        <v>-5622231.58</v>
      </c>
      <c r="D11" s="53">
        <v>-5622231.58</v>
      </c>
      <c r="E11" s="53">
        <v>-5622231.58</v>
      </c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-48120.9</v>
      </c>
      <c r="D13" s="46">
        <v>-48120.9</v>
      </c>
      <c r="E13" s="46">
        <v>-48120.9</v>
      </c>
      <c r="F13" s="42" t="s">
        <v>113</v>
      </c>
    </row>
    <row r="14" spans="1:6" ht="12.75">
      <c r="A14" s="42" t="s">
        <v>114</v>
      </c>
      <c r="B14" s="50" t="s">
        <v>115</v>
      </c>
      <c r="C14" s="46">
        <v>0</v>
      </c>
      <c r="D14" s="46">
        <v>0</v>
      </c>
      <c r="E14" s="46">
        <v>0</v>
      </c>
      <c r="F14" s="42" t="s">
        <v>116</v>
      </c>
    </row>
    <row r="15" spans="1:6" ht="12.75">
      <c r="A15" s="51" t="s">
        <v>117</v>
      </c>
      <c r="B15" s="52" t="s">
        <v>118</v>
      </c>
      <c r="C15" s="53">
        <v>396489.17</v>
      </c>
      <c r="D15" s="53">
        <v>396489.17</v>
      </c>
      <c r="E15" s="53">
        <v>396489.17</v>
      </c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30423178.76</v>
      </c>
      <c r="D20" s="54">
        <f>SUM(D21:D25)</f>
        <v>30891380</v>
      </c>
      <c r="E20" s="54">
        <f>SUM(E21:E25)</f>
        <v>31665885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24311498.76</v>
      </c>
      <c r="D21" s="46">
        <v>24841380</v>
      </c>
      <c r="E21" s="46">
        <v>25615885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61680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6050000</v>
      </c>
      <c r="D25" s="43">
        <f>SUM(D26:D28)</f>
        <v>6050000</v>
      </c>
      <c r="E25" s="43">
        <f>SUM(E26:E28)</f>
        <v>6050000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1050000</v>
      </c>
      <c r="D26" s="46">
        <v>1050000</v>
      </c>
      <c r="E26" s="46">
        <v>1050000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5000000</v>
      </c>
      <c r="D27" s="46">
        <v>5000000</v>
      </c>
      <c r="E27" s="46">
        <v>5000000</v>
      </c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30423178.76</v>
      </c>
      <c r="D29" s="63">
        <f>SUM(D31:D45)-D41</f>
        <v>30891380</v>
      </c>
      <c r="E29" s="63">
        <f>SUM(E31:E45)-E41</f>
        <v>31665885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20353240</v>
      </c>
      <c r="D31" s="64">
        <f t="shared" si="0"/>
        <v>20617980</v>
      </c>
      <c r="E31" s="64">
        <f t="shared" si="0"/>
        <v>21547310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53730</v>
      </c>
      <c r="D32" s="64">
        <f t="shared" si="0"/>
        <v>26180</v>
      </c>
      <c r="E32" s="64">
        <f t="shared" si="0"/>
        <v>26180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1816950</v>
      </c>
      <c r="D34" s="64">
        <f t="shared" si="0"/>
        <v>1909670</v>
      </c>
      <c r="E34" s="64">
        <f t="shared" si="0"/>
        <v>2000150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332824</v>
      </c>
      <c r="D35" s="64">
        <f t="shared" si="0"/>
        <v>319240</v>
      </c>
      <c r="E35" s="64">
        <f t="shared" si="0"/>
        <v>319240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228765</v>
      </c>
      <c r="D37" s="64">
        <f t="shared" si="0"/>
        <v>228765</v>
      </c>
      <c r="E37" s="64">
        <f t="shared" si="0"/>
        <v>226560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6801446</v>
      </c>
      <c r="D39" s="64">
        <f t="shared" si="0"/>
        <v>6973160</v>
      </c>
      <c r="E39" s="64">
        <f t="shared" si="0"/>
        <v>6730060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4320</v>
      </c>
      <c r="D40" s="64">
        <f t="shared" si="0"/>
        <v>4320</v>
      </c>
      <c r="E40" s="64">
        <f t="shared" si="0"/>
        <v>4320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4320</v>
      </c>
      <c r="D41" s="64">
        <f t="shared" si="0"/>
        <v>4320</v>
      </c>
      <c r="E41" s="64">
        <f t="shared" si="0"/>
        <v>4320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295458.76</v>
      </c>
      <c r="D42" s="64">
        <f t="shared" si="0"/>
        <v>275620</v>
      </c>
      <c r="E42" s="64">
        <f t="shared" si="0"/>
        <v>275620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536445</v>
      </c>
      <c r="D45" s="65">
        <f>SUM(D46:D49)</f>
        <v>536445</v>
      </c>
      <c r="E45" s="65">
        <f>SUM(E46:E49)</f>
        <v>536445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15808</v>
      </c>
      <c r="D46" s="64">
        <f t="shared" si="1"/>
        <v>15808</v>
      </c>
      <c r="E46" s="64">
        <f t="shared" si="1"/>
        <v>15808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2821</v>
      </c>
      <c r="D47" s="64">
        <f t="shared" si="1"/>
        <v>2821</v>
      </c>
      <c r="E47" s="64">
        <f t="shared" si="1"/>
        <v>2821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517816</v>
      </c>
      <c r="D48" s="64">
        <f t="shared" si="1"/>
        <v>517816</v>
      </c>
      <c r="E48" s="64">
        <f t="shared" si="1"/>
        <v>517816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24311498.76</v>
      </c>
      <c r="D50" s="54">
        <f>SUM(D51:D65)-D61</f>
        <v>24841380</v>
      </c>
      <c r="E50" s="54">
        <f>SUM(E51:E65)-E61</f>
        <v>25615885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19653240</v>
      </c>
      <c r="D51" s="46">
        <v>19917980</v>
      </c>
      <c r="E51" s="46">
        <v>20847310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15410</v>
      </c>
      <c r="D52" s="46">
        <v>16180</v>
      </c>
      <c r="E52" s="46">
        <v>16180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1716950</v>
      </c>
      <c r="D54" s="46">
        <v>1809670</v>
      </c>
      <c r="E54" s="46">
        <v>1900150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271864</v>
      </c>
      <c r="D55" s="46">
        <v>269240</v>
      </c>
      <c r="E55" s="46">
        <v>269240</v>
      </c>
      <c r="F55" s="42" t="s">
        <v>230</v>
      </c>
    </row>
    <row r="56" spans="1:6" ht="12.75">
      <c r="A56" s="42" t="s">
        <v>231</v>
      </c>
      <c r="B56" s="50" t="s">
        <v>175</v>
      </c>
      <c r="C56" s="46">
        <v>0</v>
      </c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198765</v>
      </c>
      <c r="D57" s="46">
        <v>198765</v>
      </c>
      <c r="E57" s="46">
        <v>196560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1631446</v>
      </c>
      <c r="D59" s="46">
        <v>1823160</v>
      </c>
      <c r="E59" s="46">
        <v>1580060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4320</v>
      </c>
      <c r="D60" s="46">
        <v>4320</v>
      </c>
      <c r="E60" s="46">
        <v>4320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4320</v>
      </c>
      <c r="D61" s="46">
        <v>4320</v>
      </c>
      <c r="E61" s="46">
        <v>4320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293058.76</v>
      </c>
      <c r="D62" s="46">
        <v>275620</v>
      </c>
      <c r="E62" s="46">
        <v>275620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526445</v>
      </c>
      <c r="D65" s="43">
        <f>SUM(D66:D69)</f>
        <v>526445</v>
      </c>
      <c r="E65" s="43">
        <f>SUM(E66:E69)</f>
        <v>526445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5808</v>
      </c>
      <c r="D66" s="46">
        <v>5808</v>
      </c>
      <c r="E66" s="46">
        <v>5808</v>
      </c>
      <c r="F66" s="42" t="s">
        <v>255</v>
      </c>
    </row>
    <row r="67" spans="1:6" ht="12.75">
      <c r="A67" s="42" t="s">
        <v>256</v>
      </c>
      <c r="B67" s="50" t="s">
        <v>207</v>
      </c>
      <c r="C67" s="46">
        <v>2821</v>
      </c>
      <c r="D67" s="46">
        <v>2821</v>
      </c>
      <c r="E67" s="46">
        <v>2821</v>
      </c>
      <c r="F67" s="42" t="s">
        <v>257</v>
      </c>
    </row>
    <row r="68" spans="1:6" ht="12.75">
      <c r="A68" s="42" t="s">
        <v>258</v>
      </c>
      <c r="B68" s="50" t="s">
        <v>210</v>
      </c>
      <c r="C68" s="46">
        <v>517816</v>
      </c>
      <c r="D68" s="46">
        <v>517816</v>
      </c>
      <c r="E68" s="46">
        <v>517816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61680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10960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20000</v>
      </c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6050000</v>
      </c>
      <c r="D90" s="54">
        <f>SUM(D91:D105)-D101</f>
        <v>6050000</v>
      </c>
      <c r="E90" s="54">
        <f>SUM(E91:E105)-E101</f>
        <v>6050000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700000</v>
      </c>
      <c r="D91" s="46">
        <v>700000</v>
      </c>
      <c r="E91" s="46">
        <v>700000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10000</v>
      </c>
      <c r="D92" s="46">
        <v>10000</v>
      </c>
      <c r="E92" s="46">
        <v>10000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100000</v>
      </c>
      <c r="D94" s="46">
        <v>100000</v>
      </c>
      <c r="E94" s="46">
        <v>100000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50000</v>
      </c>
      <c r="D95" s="46">
        <v>50000</v>
      </c>
      <c r="E95" s="46">
        <v>50000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30000</v>
      </c>
      <c r="D97" s="46">
        <v>30000</v>
      </c>
      <c r="E97" s="46">
        <v>30000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5150000</v>
      </c>
      <c r="D99" s="46">
        <v>5150000</v>
      </c>
      <c r="E99" s="46">
        <v>5150000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0</v>
      </c>
      <c r="D102" s="46">
        <v>0</v>
      </c>
      <c r="E102" s="46">
        <v>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10000</v>
      </c>
      <c r="D105" s="47">
        <f>SUM(D106:D109)</f>
        <v>10000</v>
      </c>
      <c r="E105" s="47">
        <f>SUM(E106:E109)</f>
        <v>10000</v>
      </c>
      <c r="F105" s="42" t="s">
        <v>334</v>
      </c>
    </row>
    <row r="106" spans="1:6" ht="12.75">
      <c r="A106" s="42" t="s">
        <v>445</v>
      </c>
      <c r="B106" s="50" t="s">
        <v>204</v>
      </c>
      <c r="C106" s="48">
        <v>10000</v>
      </c>
      <c r="D106" s="48">
        <v>10000</v>
      </c>
      <c r="E106" s="48">
        <v>10000</v>
      </c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717417</v>
      </c>
      <c r="D131" s="46">
        <v>664926</v>
      </c>
      <c r="E131" s="46">
        <v>700866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23">
      <selection activeCell="C62" sqref="C62:E6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546</v>
      </c>
      <c r="E2" s="123"/>
    </row>
    <row r="3" spans="1:5" ht="16.5">
      <c r="A3" s="40"/>
      <c r="B3" s="36" t="s">
        <v>493</v>
      </c>
      <c r="C3" s="37"/>
      <c r="D3" s="123" t="s">
        <v>547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556</v>
      </c>
      <c r="C5" s="37"/>
      <c r="D5" s="78" t="s">
        <v>557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542</v>
      </c>
      <c r="C10" s="134"/>
      <c r="D10" s="134"/>
      <c r="E10" s="134"/>
    </row>
    <row r="11" spans="1:5" ht="16.5">
      <c r="A11" s="40"/>
      <c r="B11" s="134" t="s">
        <v>541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4" t="s">
        <v>548</v>
      </c>
      <c r="D15" s="155"/>
      <c r="E15" s="156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 t="s">
        <v>549</v>
      </c>
      <c r="D17" s="155"/>
      <c r="E17" s="156"/>
    </row>
    <row r="18" spans="2:5" ht="17.25" thickBot="1">
      <c r="B18" s="33" t="s">
        <v>353</v>
      </c>
      <c r="C18" s="154" t="s">
        <v>550</v>
      </c>
      <c r="D18" s="155"/>
      <c r="E18" s="156"/>
    </row>
    <row r="19" spans="2:5" ht="17.25" thickBot="1">
      <c r="B19" s="33" t="s">
        <v>355</v>
      </c>
      <c r="C19" s="154" t="s">
        <v>505</v>
      </c>
      <c r="D19" s="155"/>
      <c r="E19" s="156"/>
    </row>
    <row r="20" spans="2:5" ht="33.75" thickBot="1">
      <c r="B20" s="33" t="s">
        <v>357</v>
      </c>
      <c r="C20" s="154" t="s">
        <v>545</v>
      </c>
      <c r="D20" s="155"/>
      <c r="E20" s="156"/>
    </row>
    <row r="21" spans="2:5" ht="33.75" thickBot="1">
      <c r="B21" s="33" t="s">
        <v>359</v>
      </c>
      <c r="C21" s="154" t="s">
        <v>510</v>
      </c>
      <c r="D21" s="155"/>
      <c r="E21" s="156"/>
    </row>
    <row r="22" spans="2:3" ht="16.5">
      <c r="B22" s="145"/>
      <c r="C22" s="146"/>
    </row>
    <row r="23" spans="2:5" ht="16.5">
      <c r="B23" s="183" t="s">
        <v>360</v>
      </c>
      <c r="C23" s="183"/>
      <c r="D23" s="183"/>
      <c r="E23" s="183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54" t="s">
        <v>551</v>
      </c>
      <c r="D25" s="155"/>
      <c r="E25" s="156"/>
    </row>
    <row r="26" spans="2:5" ht="54.75" customHeight="1">
      <c r="B26" s="124" t="s">
        <v>362</v>
      </c>
      <c r="C26" s="136" t="s">
        <v>552</v>
      </c>
      <c r="D26" s="137"/>
      <c r="E26" s="138"/>
    </row>
    <row r="27" spans="2:5" ht="40.5" customHeight="1">
      <c r="B27" s="153"/>
      <c r="C27" s="139"/>
      <c r="D27" s="140"/>
      <c r="E27" s="141"/>
    </row>
    <row r="28" spans="2:5" ht="60" customHeight="1">
      <c r="B28" s="153"/>
      <c r="C28" s="139"/>
      <c r="D28" s="140"/>
      <c r="E28" s="141"/>
    </row>
    <row r="29" spans="2:5" ht="44.25" customHeight="1">
      <c r="B29" s="153"/>
      <c r="C29" s="139"/>
      <c r="D29" s="140"/>
      <c r="E29" s="141"/>
    </row>
    <row r="30" spans="2:5" ht="12.75" customHeight="1">
      <c r="B30" s="153"/>
      <c r="C30" s="139"/>
      <c r="D30" s="140"/>
      <c r="E30" s="141"/>
    </row>
    <row r="31" spans="2:5" ht="81" customHeight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v>138000967.6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13800967.6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26"/>
      <c r="D36" s="127"/>
      <c r="E36" s="128"/>
    </row>
    <row r="37" spans="2:5" ht="12.75">
      <c r="B37" s="153"/>
      <c r="C37" s="160"/>
      <c r="D37" s="161"/>
      <c r="E37" s="162"/>
    </row>
    <row r="38" spans="2:5" ht="28.5" customHeight="1" thickBot="1">
      <c r="B38" s="125"/>
      <c r="C38" s="129"/>
      <c r="D38" s="130"/>
      <c r="E38" s="131"/>
    </row>
    <row r="39" spans="2:5" ht="12.75" customHeight="1">
      <c r="B39" s="132" t="s">
        <v>366</v>
      </c>
      <c r="C39" s="126"/>
      <c r="D39" s="127"/>
      <c r="E39" s="128"/>
    </row>
    <row r="40" spans="2:5" ht="39" customHeight="1" thickBot="1">
      <c r="B40" s="133"/>
      <c r="C40" s="129"/>
      <c r="D40" s="130"/>
      <c r="E40" s="131"/>
    </row>
    <row r="41" spans="2:5" ht="12.75" customHeight="1">
      <c r="B41" s="124" t="s">
        <v>367</v>
      </c>
      <c r="C41" s="126">
        <v>1428194.18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321122.05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83" t="s">
        <v>369</v>
      </c>
      <c r="C46" s="183"/>
      <c r="D46" s="183"/>
      <c r="E46" s="183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6118789.25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13800967.6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5563884.16</v>
      </c>
      <c r="D54" s="158"/>
      <c r="E54" s="159"/>
    </row>
    <row r="55" spans="2:5" ht="33.75" thickBot="1">
      <c r="B55" s="33" t="s">
        <v>376</v>
      </c>
      <c r="C55" s="157">
        <f>'Таблица  1'!C9</f>
        <v>1428194.18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10226.52</v>
      </c>
      <c r="D57" s="158"/>
      <c r="E57" s="159"/>
    </row>
    <row r="58" spans="2:5" ht="17.25" thickBot="1">
      <c r="B58" s="33" t="s">
        <v>378</v>
      </c>
      <c r="C58" s="157">
        <f>'Таблица  1'!C11</f>
        <v>-5622231.58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-48120.9</v>
      </c>
      <c r="D60" s="158"/>
      <c r="E60" s="159"/>
    </row>
    <row r="61" spans="2:5" ht="17.25" thickBot="1">
      <c r="B61" s="33" t="s">
        <v>380</v>
      </c>
      <c r="C61" s="157">
        <f>'Таблица  1'!C14</f>
        <v>0</v>
      </c>
      <c r="D61" s="158"/>
      <c r="E61" s="159"/>
    </row>
    <row r="62" spans="2:5" ht="17.25" thickBot="1">
      <c r="B62" s="33" t="s">
        <v>381</v>
      </c>
      <c r="C62" s="157">
        <f>'Таблица  1'!C15</f>
        <v>396489.17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3" t="s">
        <v>383</v>
      </c>
      <c r="C66" s="183"/>
      <c r="D66" s="183"/>
      <c r="E66" s="183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0" t="s">
        <v>482</v>
      </c>
      <c r="D68" s="181"/>
      <c r="E68" s="182"/>
    </row>
    <row r="69" spans="2:5" ht="15" customHeight="1" thickBot="1">
      <c r="B69" s="163"/>
      <c r="C69" s="172" t="s">
        <v>543</v>
      </c>
      <c r="D69" s="178" t="s">
        <v>484</v>
      </c>
      <c r="E69" s="179"/>
    </row>
    <row r="70" spans="2:5" ht="50.25" customHeight="1" thickBot="1">
      <c r="B70" s="133"/>
      <c r="C70" s="173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30423178.76</v>
      </c>
      <c r="D72" s="116">
        <f>'Таблица  1'!D20</f>
        <v>30891380</v>
      </c>
      <c r="E72" s="116">
        <f>'Таблица  1'!E20</f>
        <v>31665885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24311498.76</v>
      </c>
      <c r="D74" s="81">
        <f>'Таблица  1'!D21</f>
        <v>24841380</v>
      </c>
      <c r="E74" s="81">
        <f>'Таблица  1'!E21</f>
        <v>25615885</v>
      </c>
    </row>
    <row r="75" spans="2:5" ht="17.25" thickBot="1">
      <c r="B75" s="33" t="s">
        <v>388</v>
      </c>
      <c r="C75" s="81">
        <f>'Таблица  1'!C22</f>
        <v>61680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7">
        <f>'Таблица  1'!C25</f>
        <v>6050000</v>
      </c>
      <c r="D77" s="167">
        <f>'Таблица  1'!D25</f>
        <v>6050000</v>
      </c>
      <c r="E77" s="167">
        <f>'Таблица  1'!E25</f>
        <v>6050000</v>
      </c>
    </row>
    <row r="78" spans="2:5" ht="33">
      <c r="B78" s="74" t="s">
        <v>391</v>
      </c>
      <c r="C78" s="176"/>
      <c r="D78" s="176"/>
      <c r="E78" s="176"/>
    </row>
    <row r="79" spans="2:5" ht="33.75" thickBot="1">
      <c r="B79" s="33" t="s">
        <v>535</v>
      </c>
      <c r="C79" s="177"/>
      <c r="D79" s="177"/>
      <c r="E79" s="177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30423178.76</v>
      </c>
      <c r="D81" s="116">
        <f>'Таблица  1'!D29</f>
        <v>30891380</v>
      </c>
      <c r="E81" s="116">
        <f>'Таблица  1'!E29</f>
        <v>31665885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20353240</v>
      </c>
      <c r="D83" s="81">
        <f>'Таблица  1'!D31</f>
        <v>20617980</v>
      </c>
      <c r="E83" s="81">
        <f>'Таблица  1'!E31</f>
        <v>21547310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53730</v>
      </c>
      <c r="D84" s="81">
        <f>'Таблица  1'!D32</f>
        <v>26180</v>
      </c>
      <c r="E84" s="81">
        <f>'Таблица  1'!E32</f>
        <v>26180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69" t="s">
        <v>419</v>
      </c>
      <c r="L85" s="169"/>
      <c r="M85" s="169"/>
    </row>
    <row r="86" spans="2:13" ht="17.25" thickBot="1">
      <c r="B86" s="33" t="s">
        <v>506</v>
      </c>
      <c r="C86" s="81">
        <f>'Таблица  1'!C34</f>
        <v>1816950</v>
      </c>
      <c r="D86" s="81">
        <f>'Таблица  1'!D34</f>
        <v>1909670</v>
      </c>
      <c r="E86" s="81">
        <f>'Таблица  1'!E34</f>
        <v>2000150</v>
      </c>
      <c r="H86" s="86">
        <f>C75-C116</f>
        <v>0</v>
      </c>
      <c r="I86" s="86">
        <f>D75-D116</f>
        <v>0</v>
      </c>
      <c r="J86" s="86">
        <f>E75-E116</f>
        <v>0</v>
      </c>
      <c r="K86" s="169"/>
      <c r="L86" s="169"/>
      <c r="M86" s="169"/>
    </row>
    <row r="87" spans="2:13" ht="16.5">
      <c r="B87" s="74" t="s">
        <v>460</v>
      </c>
      <c r="C87" s="167">
        <f>'Таблица  1'!C36</f>
        <v>0</v>
      </c>
      <c r="D87" s="167">
        <f>'Таблица  1'!D36</f>
        <v>0</v>
      </c>
      <c r="E87" s="167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69"/>
      <c r="L87" s="169"/>
      <c r="M87" s="169"/>
    </row>
    <row r="88" spans="2:13" ht="17.25" thickBot="1">
      <c r="B88" s="33" t="s">
        <v>396</v>
      </c>
      <c r="C88" s="168"/>
      <c r="D88" s="168"/>
      <c r="E88" s="168"/>
      <c r="H88" s="86">
        <f>C77-C133</f>
        <v>0</v>
      </c>
      <c r="I88" s="86">
        <f>D77-D133</f>
        <v>0</v>
      </c>
      <c r="J88" s="86">
        <f>E77-E133</f>
        <v>0</v>
      </c>
      <c r="K88" s="169"/>
      <c r="L88" s="169"/>
      <c r="M88" s="169"/>
    </row>
    <row r="89" spans="2:10" ht="17.25" thickBot="1">
      <c r="B89" s="33" t="s">
        <v>461</v>
      </c>
      <c r="C89" s="81">
        <f>'Таблица  1'!C35</f>
        <v>332824</v>
      </c>
      <c r="D89" s="81">
        <f>'Таблица  1'!D35</f>
        <v>319240</v>
      </c>
      <c r="E89" s="81">
        <f>'Таблица  1'!E35</f>
        <v>319240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295458.76</v>
      </c>
      <c r="D90" s="81">
        <f>'Таблица  1'!D42</f>
        <v>275620</v>
      </c>
      <c r="E90" s="81">
        <f>'Таблица  1'!E42</f>
        <v>275620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30423178.76</v>
      </c>
      <c r="I91" s="88">
        <f>D83+D84+D85+D86+D87+D89+D90+D91+D92+D93+D94+D95+D96+D97</f>
        <v>30891380</v>
      </c>
      <c r="J91" s="88">
        <f>E83+E84+E85+E86+E87+E89+E90+E91+E92+E93+E94+E95+E96+E97</f>
        <v>31665885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228765</v>
      </c>
      <c r="D92" s="81">
        <f>'Таблица  1'!D37</f>
        <v>228765</v>
      </c>
      <c r="E92" s="81">
        <f>'Таблица  1'!E37</f>
        <v>226560</v>
      </c>
      <c r="H92" s="89">
        <f>C99+C116+C133+C151</f>
        <v>30423178.76</v>
      </c>
      <c r="I92" s="89">
        <f>D99+D116+D133+D151</f>
        <v>30891380</v>
      </c>
      <c r="J92" s="89">
        <f>E99+E116+E133+E151</f>
        <v>31665885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6801446</v>
      </c>
      <c r="D94" s="81">
        <f>'Таблица  1'!D39</f>
        <v>6973160</v>
      </c>
      <c r="E94" s="81">
        <f>'Таблица  1'!E39</f>
        <v>6730060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536445</v>
      </c>
      <c r="D96" s="81">
        <f>'Таблица  1'!D45</f>
        <v>536445</v>
      </c>
      <c r="E96" s="81">
        <f>'Таблица  1'!E45</f>
        <v>536445</v>
      </c>
    </row>
    <row r="97" spans="2:5" ht="33.75" thickBot="1">
      <c r="B97" s="33" t="s">
        <v>469</v>
      </c>
      <c r="C97" s="81">
        <f>'Таблица  1'!C40</f>
        <v>4320</v>
      </c>
      <c r="D97" s="81">
        <f>'Таблица  1'!D40</f>
        <v>4320</v>
      </c>
      <c r="E97" s="81">
        <f>'Таблица  1'!E40</f>
        <v>4320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24311498.76</v>
      </c>
      <c r="D99" s="116">
        <f>'Таблица  1'!D50</f>
        <v>24841380</v>
      </c>
      <c r="E99" s="116">
        <f>'Таблица  1'!E50</f>
        <v>25615885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19653240</v>
      </c>
      <c r="D101" s="81">
        <f>'Таблица  1'!D51</f>
        <v>19917980</v>
      </c>
      <c r="E101" s="81">
        <f>'Таблица  1'!E51</f>
        <v>20847310</v>
      </c>
    </row>
    <row r="102" spans="2:5" ht="17.25" thickBot="1">
      <c r="B102" s="33" t="s">
        <v>470</v>
      </c>
      <c r="C102" s="81">
        <f>'Таблица  1'!C52</f>
        <v>15410</v>
      </c>
      <c r="D102" s="81">
        <f>'Таблица  1'!D52</f>
        <v>16180</v>
      </c>
      <c r="E102" s="81">
        <f>'Таблица  1'!E52</f>
        <v>16180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1716950</v>
      </c>
      <c r="D104" s="81">
        <f>'Таблица  1'!D54</f>
        <v>1809670</v>
      </c>
      <c r="E104" s="81">
        <f>'Таблица  1'!E54</f>
        <v>1900150</v>
      </c>
    </row>
    <row r="105" spans="2:5" ht="16.5">
      <c r="B105" s="74" t="s">
        <v>472</v>
      </c>
      <c r="C105" s="167">
        <f>'Таблица  1'!C56</f>
        <v>0</v>
      </c>
      <c r="D105" s="167">
        <f>'Таблица  1'!D56</f>
        <v>0</v>
      </c>
      <c r="E105" s="167">
        <f>'Таблица  1'!E56</f>
        <v>0</v>
      </c>
    </row>
    <row r="106" spans="2:5" ht="17.25" thickBot="1">
      <c r="B106" s="33" t="s">
        <v>396</v>
      </c>
      <c r="C106" s="168"/>
      <c r="D106" s="168"/>
      <c r="E106" s="168"/>
    </row>
    <row r="107" spans="2:5" ht="17.25" thickBot="1">
      <c r="B107" s="33" t="s">
        <v>473</v>
      </c>
      <c r="C107" s="81">
        <f>'Таблица  1'!C55</f>
        <v>271864</v>
      </c>
      <c r="D107" s="81">
        <f>'Таблица  1'!D55</f>
        <v>269240</v>
      </c>
      <c r="E107" s="81">
        <f>'Таблица  1'!E55</f>
        <v>269240</v>
      </c>
    </row>
    <row r="108" spans="2:5" ht="17.25" thickBot="1">
      <c r="B108" s="33" t="s">
        <v>474</v>
      </c>
      <c r="C108" s="81">
        <f>'Таблица  1'!C62</f>
        <v>293058.76</v>
      </c>
      <c r="D108" s="81">
        <f>'Таблица  1'!D62</f>
        <v>275620</v>
      </c>
      <c r="E108" s="81">
        <f>'Таблица  1'!E62</f>
        <v>275620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198765</v>
      </c>
      <c r="D110" s="81">
        <f>'Таблица  1'!D57</f>
        <v>198765</v>
      </c>
      <c r="E110" s="81">
        <f>'Таблица  1'!E57</f>
        <v>196560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1631446</v>
      </c>
      <c r="D112" s="81">
        <f>'Таблица  1'!D59</f>
        <v>1823160</v>
      </c>
      <c r="E112" s="81">
        <f>'Таблица  1'!E59</f>
        <v>1580060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526445</v>
      </c>
      <c r="D114" s="81">
        <f>'Таблица  1'!D65</f>
        <v>526445</v>
      </c>
      <c r="E114" s="81">
        <f>'Таблица  1'!E65</f>
        <v>526445</v>
      </c>
    </row>
    <row r="115" spans="2:5" ht="33.75" thickBot="1">
      <c r="B115" s="33" t="s">
        <v>481</v>
      </c>
      <c r="C115" s="81">
        <f>'Таблица  1'!C60</f>
        <v>4320</v>
      </c>
      <c r="D115" s="81">
        <f>'Таблица  1'!D60</f>
        <v>4320</v>
      </c>
      <c r="E115" s="81">
        <f>'Таблица  1'!E60</f>
        <v>4320</v>
      </c>
    </row>
    <row r="116" spans="2:5" ht="18" thickBot="1">
      <c r="B116" s="114" t="s">
        <v>401</v>
      </c>
      <c r="C116" s="116">
        <f>'Таблица  1'!C70</f>
        <v>61680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67">
        <f>'Таблица  1'!C76</f>
        <v>0</v>
      </c>
      <c r="D122" s="167">
        <f>'Таблица  1'!D76</f>
        <v>0</v>
      </c>
      <c r="E122" s="167">
        <f>'Таблица  1'!E76</f>
        <v>0</v>
      </c>
    </row>
    <row r="123" spans="2:5" ht="17.25" thickBot="1">
      <c r="B123" s="33" t="s">
        <v>396</v>
      </c>
      <c r="C123" s="168"/>
      <c r="D123" s="168"/>
      <c r="E123" s="168"/>
    </row>
    <row r="124" spans="2:5" ht="17.25" thickBot="1">
      <c r="B124" s="33" t="s">
        <v>473</v>
      </c>
      <c r="C124" s="81">
        <f>'Таблица  1'!C75</f>
        <v>10960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20000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0">
        <f>'Таблица  1'!C90</f>
        <v>6050000</v>
      </c>
      <c r="D133" s="170">
        <f>'Таблица  1'!D90</f>
        <v>6050000</v>
      </c>
      <c r="E133" s="170">
        <f>'Таблица  1'!E90</f>
        <v>6050000</v>
      </c>
    </row>
    <row r="134" spans="2:5" ht="18" thickBot="1">
      <c r="B134" s="115" t="s">
        <v>426</v>
      </c>
      <c r="C134" s="171"/>
      <c r="D134" s="171"/>
      <c r="E134" s="171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700000</v>
      </c>
      <c r="D136" s="81">
        <f>'Таблица  1'!D91</f>
        <v>700000</v>
      </c>
      <c r="E136" s="81">
        <f>'Таблица  1'!E91</f>
        <v>700000</v>
      </c>
    </row>
    <row r="137" spans="2:5" ht="17.25" thickBot="1">
      <c r="B137" s="33" t="s">
        <v>470</v>
      </c>
      <c r="C137" s="81">
        <f>'Таблица  1'!C92</f>
        <v>10000</v>
      </c>
      <c r="D137" s="81">
        <f>'Таблица  1'!D92</f>
        <v>10000</v>
      </c>
      <c r="E137" s="81">
        <f>'Таблица  1'!E92</f>
        <v>10000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100000</v>
      </c>
      <c r="D139" s="81">
        <f>'Таблица  1'!D94</f>
        <v>100000</v>
      </c>
      <c r="E139" s="81">
        <f>'Таблица  1'!E94</f>
        <v>100000</v>
      </c>
    </row>
    <row r="140" spans="2:5" ht="16.5">
      <c r="B140" s="74" t="s">
        <v>472</v>
      </c>
      <c r="C140" s="167">
        <f>'Таблица  1'!C96</f>
        <v>0</v>
      </c>
      <c r="D140" s="167">
        <f>'Таблица  1'!D96</f>
        <v>0</v>
      </c>
      <c r="E140" s="167">
        <f>'Таблица  1'!E96</f>
        <v>0</v>
      </c>
    </row>
    <row r="141" spans="2:5" ht="17.25" thickBot="1">
      <c r="B141" s="33" t="s">
        <v>396</v>
      </c>
      <c r="C141" s="168"/>
      <c r="D141" s="168"/>
      <c r="E141" s="168"/>
    </row>
    <row r="142" spans="2:5" ht="17.25" thickBot="1">
      <c r="B142" s="33" t="s">
        <v>473</v>
      </c>
      <c r="C142" s="81">
        <f>'Таблица  1'!C95</f>
        <v>50000</v>
      </c>
      <c r="D142" s="81">
        <f>'Таблица  1'!D95</f>
        <v>50000</v>
      </c>
      <c r="E142" s="81">
        <f>'Таблица  1'!E95</f>
        <v>50000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30000</v>
      </c>
      <c r="D145" s="81">
        <f>'Таблица  1'!D97</f>
        <v>30000</v>
      </c>
      <c r="E145" s="81">
        <f>'Таблица  1'!E97</f>
        <v>30000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5150000</v>
      </c>
      <c r="D147" s="81">
        <f>'Таблица  1'!D99</f>
        <v>5150000</v>
      </c>
      <c r="E147" s="81">
        <f>'Таблица  1'!E99</f>
        <v>5150000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10000</v>
      </c>
      <c r="D149" s="81">
        <f>'Таблица  1'!D105</f>
        <v>10000</v>
      </c>
      <c r="E149" s="81">
        <f>'Таблица  1'!E105</f>
        <v>10000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74" t="s">
        <v>454</v>
      </c>
      <c r="C151" s="164">
        <f>'Таблица  1'!C110</f>
        <v>0</v>
      </c>
      <c r="D151" s="164">
        <f>'Таблица  1'!D110</f>
        <v>0</v>
      </c>
      <c r="E151" s="164">
        <f>'Таблица  1'!E110</f>
        <v>0</v>
      </c>
    </row>
    <row r="152" spans="2:5" ht="12.75" customHeight="1">
      <c r="B152" s="175"/>
      <c r="C152" s="165"/>
      <c r="D152" s="165"/>
      <c r="E152" s="165"/>
    </row>
    <row r="153" spans="2:5" ht="3" customHeight="1" thickBot="1">
      <c r="B153" s="111"/>
      <c r="C153" s="166"/>
      <c r="D153" s="166"/>
      <c r="E153" s="166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67">
        <f>'Таблица  1'!C116</f>
        <v>0</v>
      </c>
      <c r="D159" s="167">
        <f>'Таблица  1'!D116</f>
        <v>0</v>
      </c>
      <c r="E159" s="167">
        <f>'Таблица  1'!E116</f>
        <v>0</v>
      </c>
    </row>
    <row r="160" spans="2:5" ht="17.25" thickBot="1">
      <c r="B160" s="33" t="s">
        <v>396</v>
      </c>
      <c r="C160" s="168"/>
      <c r="D160" s="168"/>
      <c r="E160" s="168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717417</v>
      </c>
      <c r="D171" s="110">
        <f>'Таблица  1'!D131</f>
        <v>664926</v>
      </c>
      <c r="E171" s="110">
        <f>'Таблица  1'!E131</f>
        <v>700866</v>
      </c>
    </row>
    <row r="172" spans="2:3" ht="16.5">
      <c r="B172" s="29"/>
      <c r="C172" s="37"/>
    </row>
    <row r="173" spans="2:3" ht="16.5">
      <c r="B173" s="36" t="s">
        <v>533</v>
      </c>
      <c r="C173" s="37" t="s">
        <v>553</v>
      </c>
    </row>
    <row r="174" spans="2:3" ht="13.5" customHeight="1">
      <c r="B174" s="38" t="s">
        <v>404</v>
      </c>
      <c r="C174" s="37"/>
    </row>
    <row r="175" spans="2:3" ht="15">
      <c r="B175" s="39" t="s">
        <v>555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554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554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18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456</v>
      </c>
      <c r="D21" s="155"/>
      <c r="E21" s="156"/>
    </row>
    <row r="22" spans="2:3" ht="16.5">
      <c r="B22" s="145"/>
      <c r="C22" s="146"/>
    </row>
    <row r="23" spans="2:5" ht="16.5">
      <c r="B23" s="183" t="s">
        <v>360</v>
      </c>
      <c r="C23" s="183"/>
      <c r="D23" s="183"/>
      <c r="E23" s="183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36"/>
      <c r="D26" s="137"/>
      <c r="E26" s="138"/>
    </row>
    <row r="27" spans="2:5" ht="16.5">
      <c r="B27" s="153"/>
      <c r="C27" s="185"/>
      <c r="D27" s="186"/>
      <c r="E27" s="187"/>
    </row>
    <row r="28" spans="2:5" ht="16.5">
      <c r="B28" s="153"/>
      <c r="C28" s="185"/>
      <c r="D28" s="186"/>
      <c r="E28" s="187"/>
    </row>
    <row r="29" spans="2:5" ht="16.5">
      <c r="B29" s="153"/>
      <c r="C29" s="185"/>
      <c r="D29" s="186"/>
      <c r="E29" s="187"/>
    </row>
    <row r="30" spans="2:5" ht="16.5">
      <c r="B30" s="153"/>
      <c r="C30" s="185"/>
      <c r="D30" s="186"/>
      <c r="E30" s="187"/>
    </row>
    <row r="31" spans="2:5" ht="17.25" thickBot="1">
      <c r="B31" s="125"/>
      <c r="C31" s="188"/>
      <c r="D31" s="189"/>
      <c r="E31" s="190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26">
        <v>0</v>
      </c>
      <c r="D36" s="127"/>
      <c r="E36" s="128"/>
    </row>
    <row r="37" spans="2:5" ht="12.75" customHeight="1">
      <c r="B37" s="153"/>
      <c r="C37" s="160"/>
      <c r="D37" s="161"/>
      <c r="E37" s="162"/>
    </row>
    <row r="38" spans="2:5" ht="28.5" customHeight="1" thickBot="1">
      <c r="B38" s="125"/>
      <c r="C38" s="129"/>
      <c r="D38" s="130"/>
      <c r="E38" s="131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3" t="s">
        <v>369</v>
      </c>
      <c r="C46" s="183"/>
      <c r="D46" s="183"/>
      <c r="E46" s="183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6118789.25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13800967.6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5563884.16</v>
      </c>
      <c r="D54" s="158"/>
      <c r="E54" s="159"/>
    </row>
    <row r="55" spans="2:5" ht="33.75" thickBot="1">
      <c r="B55" s="33" t="s">
        <v>376</v>
      </c>
      <c r="C55" s="157">
        <f>'Таблица  1'!C9</f>
        <v>1428194.18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10226.52</v>
      </c>
      <c r="D57" s="158"/>
      <c r="E57" s="159"/>
    </row>
    <row r="58" spans="2:5" ht="17.25" thickBot="1">
      <c r="B58" s="33" t="s">
        <v>378</v>
      </c>
      <c r="C58" s="157">
        <f>'Таблица  1'!C11</f>
        <v>-5622231.58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-48120.9</v>
      </c>
      <c r="D60" s="158"/>
      <c r="E60" s="159"/>
    </row>
    <row r="61" spans="2:5" ht="17.25" thickBot="1">
      <c r="B61" s="33" t="s">
        <v>380</v>
      </c>
      <c r="C61" s="157">
        <f>'Таблица  1'!C14</f>
        <v>0</v>
      </c>
      <c r="D61" s="158"/>
      <c r="E61" s="159"/>
    </row>
    <row r="62" spans="2:5" ht="17.25" thickBot="1">
      <c r="B62" s="33" t="s">
        <v>381</v>
      </c>
      <c r="C62" s="157">
        <f>'Таблица  1'!C15</f>
        <v>396489.17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3" t="s">
        <v>383</v>
      </c>
      <c r="C66" s="183"/>
      <c r="D66" s="183"/>
      <c r="E66" s="183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0" t="s">
        <v>482</v>
      </c>
      <c r="D68" s="181"/>
      <c r="E68" s="182"/>
    </row>
    <row r="69" spans="2:5" ht="15" customHeight="1" thickBot="1">
      <c r="B69" s="163"/>
      <c r="C69" s="172" t="s">
        <v>483</v>
      </c>
      <c r="D69" s="178" t="s">
        <v>484</v>
      </c>
      <c r="E69" s="179"/>
    </row>
    <row r="70" spans="2:5" ht="18.75" customHeight="1" thickBot="1">
      <c r="B70" s="133"/>
      <c r="C70" s="173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30423178.76</v>
      </c>
      <c r="D72" s="81">
        <f>'Таблица  1'!D20</f>
        <v>30891380</v>
      </c>
      <c r="E72" s="81">
        <f>'Таблица  1'!E20</f>
        <v>31665885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24311498.76</v>
      </c>
      <c r="D74" s="81">
        <f>'Таблица  1'!D21</f>
        <v>24841380</v>
      </c>
      <c r="E74" s="81">
        <f>'Таблица  1'!E21</f>
        <v>25615885</v>
      </c>
    </row>
    <row r="75" spans="2:5" ht="17.25" thickBot="1">
      <c r="B75" s="33" t="s">
        <v>388</v>
      </c>
      <c r="C75" s="81">
        <f>'Таблица  1'!C22</f>
        <v>61680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7">
        <f>'Таблица  1'!C25</f>
        <v>6050000</v>
      </c>
      <c r="D77" s="167">
        <f>'Таблица  1'!D25</f>
        <v>6050000</v>
      </c>
      <c r="E77" s="167">
        <f>'Таблица  1'!E25</f>
        <v>6050000</v>
      </c>
    </row>
    <row r="78" spans="2:5" ht="33">
      <c r="B78" s="74" t="s">
        <v>391</v>
      </c>
      <c r="C78" s="176"/>
      <c r="D78" s="176"/>
      <c r="E78" s="176"/>
    </row>
    <row r="79" spans="2:5" ht="17.25" thickBot="1">
      <c r="B79" s="33" t="s">
        <v>392</v>
      </c>
      <c r="C79" s="177"/>
      <c r="D79" s="177"/>
      <c r="E79" s="177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30423178.76</v>
      </c>
      <c r="D81" s="81">
        <f>'Таблица  1'!D29</f>
        <v>30891380</v>
      </c>
      <c r="E81" s="81">
        <f>'Таблица  1'!E29</f>
        <v>31665885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20353240</v>
      </c>
      <c r="D83" s="81">
        <f>'Таблица  1'!D31</f>
        <v>20617980</v>
      </c>
      <c r="E83" s="81">
        <f>'Таблица  1'!E31</f>
        <v>21547310</v>
      </c>
    </row>
    <row r="84" spans="2:5" ht="17.25" thickBot="1">
      <c r="B84" s="33" t="s">
        <v>457</v>
      </c>
      <c r="C84" s="81">
        <f>'Таблица  1'!C32</f>
        <v>53730</v>
      </c>
      <c r="D84" s="81">
        <f>'Таблица  1'!D32</f>
        <v>26180</v>
      </c>
      <c r="E84" s="81">
        <f>'Таблица  1'!E32</f>
        <v>26180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1816950</v>
      </c>
      <c r="D86" s="81">
        <f>'Таблица  1'!D34</f>
        <v>1909670</v>
      </c>
      <c r="E86" s="81">
        <f>'Таблица  1'!E34</f>
        <v>2000150</v>
      </c>
    </row>
    <row r="87" spans="2:5" ht="16.5">
      <c r="B87" s="74" t="s">
        <v>460</v>
      </c>
      <c r="C87" s="167">
        <f>'Таблица  1'!C36</f>
        <v>0</v>
      </c>
      <c r="D87" s="167">
        <f>'Таблица  1'!D36</f>
        <v>0</v>
      </c>
      <c r="E87" s="167">
        <f>'Таблица  1'!E36</f>
        <v>0</v>
      </c>
    </row>
    <row r="88" spans="2:5" ht="17.25" thickBot="1">
      <c r="B88" s="33" t="s">
        <v>396</v>
      </c>
      <c r="C88" s="168"/>
      <c r="D88" s="168"/>
      <c r="E88" s="168"/>
    </row>
    <row r="89" spans="2:5" ht="17.25" thickBot="1">
      <c r="B89" s="33" t="s">
        <v>461</v>
      </c>
      <c r="C89" s="81">
        <f>'Таблица  1'!C35</f>
        <v>332824</v>
      </c>
      <c r="D89" s="81">
        <f>'Таблица  1'!D35</f>
        <v>319240</v>
      </c>
      <c r="E89" s="81">
        <f>'Таблица  1'!E35</f>
        <v>319240</v>
      </c>
    </row>
    <row r="90" spans="2:5" ht="17.25" thickBot="1">
      <c r="B90" s="33" t="s">
        <v>462</v>
      </c>
      <c r="C90" s="81">
        <f>'Таблица  1'!C42</f>
        <v>295458.76</v>
      </c>
      <c r="D90" s="81">
        <f>'Таблица  1'!D42</f>
        <v>275620</v>
      </c>
      <c r="E90" s="81">
        <f>'Таблица  1'!E42</f>
        <v>275620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228765</v>
      </c>
      <c r="D92" s="81">
        <f>'Таблица  1'!D37</f>
        <v>228765</v>
      </c>
      <c r="E92" s="81">
        <f>'Таблица  1'!E37</f>
        <v>226560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6801446</v>
      </c>
      <c r="D94" s="81">
        <f>'Таблица  1'!D39</f>
        <v>6973160</v>
      </c>
      <c r="E94" s="81">
        <f>'Таблица  1'!E39</f>
        <v>6730060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536445</v>
      </c>
      <c r="D96" s="81">
        <f>'Таблица  1'!D45</f>
        <v>536445</v>
      </c>
      <c r="E96" s="81">
        <f>'Таблица  1'!E45</f>
        <v>536445</v>
      </c>
    </row>
    <row r="97" spans="2:5" ht="33.75" thickBot="1">
      <c r="B97" s="33" t="s">
        <v>469</v>
      </c>
      <c r="C97" s="81">
        <f>'Таблица  1'!C40</f>
        <v>4320</v>
      </c>
      <c r="D97" s="81">
        <f>'Таблица  1'!D40</f>
        <v>4320</v>
      </c>
      <c r="E97" s="81">
        <f>'Таблица  1'!E40</f>
        <v>4320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717417</v>
      </c>
      <c r="D99" s="81">
        <f>'Таблица  1'!D131</f>
        <v>664926</v>
      </c>
      <c r="E99" s="81">
        <f>'Таблица  1'!E131</f>
        <v>700866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2015-02-04T01:55:56Z</cp:lastPrinted>
  <dcterms:created xsi:type="dcterms:W3CDTF">2007-11-01T06:06:06Z</dcterms:created>
  <dcterms:modified xsi:type="dcterms:W3CDTF">2015-02-26T07:10:21Z</dcterms:modified>
  <cp:category/>
  <cp:version/>
  <cp:contentType/>
  <cp:contentStatus/>
</cp:coreProperties>
</file>