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<sst xmlns="http://schemas.openxmlformats.org/spreadsheetml/2006/main" count="1771" uniqueCount="563">
  <si>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</si>
  <si>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</si>
  <si>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</si>
  <si>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</si>
  <si>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</si>
  <si>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</si>
  <si>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</si>
  <si>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</si>
  <si>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</si>
  <si>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</si>
  <si>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</si>
  <si>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</si>
  <si>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</si>
  <si>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</si>
  <si>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</si>
  <si>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</si>
  <si>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</si>
  <si>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</si>
  <si>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</si>
  <si>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</si>
  <si>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</si>
  <si>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</si>
  <si>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</si>
  <si>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</si>
  <si>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</si>
  <si>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</si>
  <si>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</si>
  <si>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</si>
  <si>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</si>
  <si>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</si>
  <si>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</si>
  <si>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</si>
  <si>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</si>
  <si>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</si>
  <si>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</si>
  <si>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</si>
  <si>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</si>
  <si>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</si>
  <si>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</si>
  <si>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</si>
  <si>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</si>
  <si>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</si>
  <si>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</si>
  <si>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</si>
  <si>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</si>
  <si>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</si>
  <si>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</si>
  <si>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</si>
  <si>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</si>
  <si>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</si>
  <si>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</si>
  <si>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</si>
  <si>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</si>
  <si>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</si>
  <si>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</si>
  <si>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</si>
  <si>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</si>
  <si>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</si>
  <si>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</si>
  <si>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</si>
  <si>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</si>
  <si>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</si>
  <si>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</si>
  <si>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</si>
  <si>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</si>
  <si>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</si>
  <si>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</si>
  <si>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</si>
  <si>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</si>
  <si>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</si>
  <si>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</si>
  <si>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</si>
  <si>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</si>
  <si>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</si>
  <si>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</si>
  <si>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</si>
  <si>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</si>
  <si>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</si>
  <si>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</si>
  <si>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</si>
  <si>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</si>
  <si>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</si>
  <si>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</si>
  <si>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</si>
  <si>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</si>
  <si>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</si>
  <si>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</si>
  <si>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</si>
  <si>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</si>
  <si>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</si>
  <si>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</si>
  <si>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</si>
  <si>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</si>
  <si>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</si>
  <si>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</si>
  <si>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</si>
  <si>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</si>
  <si>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</si>
  <si>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</si>
  <si>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</si>
  <si>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</si>
  <si>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</si>
  <si>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</si>
  <si>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</si>
  <si>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</si>
  <si>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</si>
  <si>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</si>
  <si>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</si>
  <si>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</si>
  <si>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</si>
  <si>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</si>
  <si>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</si>
  <si>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</si>
  <si>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</si>
  <si>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</si>
  <si>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</si>
  <si>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</si>
  <si>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</si>
  <si>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</si>
  <si>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</si>
  <si>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</si>
  <si>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</si>
  <si>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</si>
  <si>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</si>
  <si>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</si>
  <si>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</si>
  <si>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</si>
  <si>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</si>
  <si>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</si>
  <si>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</si>
  <si>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</si>
  <si>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</si>
  <si>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</si>
  <si>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</si>
  <si>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</si>
  <si>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</si>
  <si>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</si>
  <si>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</si>
  <si>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</si>
  <si>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</si>
  <si>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</si>
  <si>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</si>
  <si>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</si>
  <si>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</si>
  <si>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</si>
  <si>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</si>
  <si>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</si>
  <si>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</si>
  <si>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</si>
  <si>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</si>
  <si>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</si>
  <si>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</si>
  <si>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</si>
  <si>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</si>
  <si>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</si>
  <si>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</si>
  <si>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</si>
  <si>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</si>
  <si>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</si>
  <si>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</si>
  <si>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</si>
  <si>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</si>
  <si>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</si>
  <si>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</si>
  <si>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</si>
  <si>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</si>
  <si>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</si>
  <si>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</si>
  <si>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</si>
  <si>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</si>
  <si>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</si>
  <si>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</si>
  <si>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</si>
  <si>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</si>
  <si>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</si>
  <si>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</si>
  <si>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</si>
  <si>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</si>
  <si>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</si>
  <si>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</si>
  <si>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</si>
  <si>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</si>
  <si>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</si>
  <si>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</si>
  <si>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</si>
  <si>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</si>
  <si>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</si>
  <si>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</si>
  <si>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</si>
  <si>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</si>
  <si>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</si>
  <si>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</si>
  <si>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</si>
  <si>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</si>
  <si>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</si>
  <si>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</si>
  <si>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</si>
  <si>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</si>
  <si>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</si>
  <si>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</si>
  <si>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</si>
  <si>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</si>
  <si>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</si>
  <si>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</si>
  <si>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</si>
  <si>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</si>
  <si>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</si>
  <si>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</si>
  <si>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</si>
  <si>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</si>
  <si>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</si>
  <si>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</si>
  <si>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</si>
  <si>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</si>
  <si>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</si>
  <si>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</si>
  <si>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</si>
  <si>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</si>
  <si>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</si>
  <si>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</si>
  <si>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</si>
  <si>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</si>
  <si>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</si>
  <si>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</si>
  <si>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</si>
  <si>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</si>
  <si>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</si>
  <si>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</si>
  <si>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</si>
  <si>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</si>
  <si>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</si>
  <si>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</si>
  <si>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</si>
  <si>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</si>
  <si>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</si>
  <si>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</si>
  <si>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</si>
  <si>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</si>
  <si>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</si>
  <si>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</si>
  <si>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</si>
  <si>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</si>
  <si>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</si>
  <si>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</si>
  <si>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</si>
  <si>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</si>
  <si>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</si>
  <si>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</si>
  <si>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</si>
  <si>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</si>
  <si>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</si>
  <si>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</si>
  <si>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</si>
  <si>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</si>
  <si>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</si>
  <si>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</si>
  <si>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</si>
  <si>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</si>
  <si>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</si>
  <si>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</si>
  <si>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</si>
  <si>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</si>
  <si>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</si>
  <si>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</si>
  <si>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</si>
  <si>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</si>
  <si>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</si>
  <si>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</si>
  <si>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</si>
  <si>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</si>
  <si>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</si>
  <si>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</si>
  <si>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</si>
  <si>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</si>
  <si>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</si>
  <si>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</si>
  <si>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</si>
  <si>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</si>
  <si>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</si>
  <si>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</si>
  <si>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</si>
  <si>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</si>
  <si>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</si>
  <si>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</si>
  <si>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</si>
  <si>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</si>
  <si>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</si>
  <si>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</si>
  <si>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</si>
  <si>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</si>
  <si>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</si>
  <si>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</si>
  <si>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</si>
  <si>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</si>
  <si>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</si>
  <si>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</si>
  <si>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</si>
  <si>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</si>
  <si>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</si>
  <si>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</si>
  <si>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</si>
  <si>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</si>
  <si>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</si>
  <si>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</si>
  <si>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</si>
  <si>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</si>
  <si>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</si>
  <si>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</si>
  <si>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</si>
  <si>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</si>
  <si>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</si>
  <si>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</si>
  <si>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</si>
  <si>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</si>
  <si>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</si>
  <si>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</si>
  <si>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</si>
  <si>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</si>
  <si>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</si>
  <si>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</si>
  <si>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</si>
  <si>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</si>
  <si>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</si>
  <si>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</si>
  <si>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</si>
  <si>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</si>
  <si>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</si>
  <si>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</si>
  <si>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</si>
  <si>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</si>
  <si>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</si>
  <si>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</si>
  <si>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</si>
  <si>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</si>
  <si>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</si>
  <si>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</si>
  <si>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</si>
  <si>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</si>
  <si>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</si>
  <si>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</si>
  <si>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</si>
  <si>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</si>
  <si>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</si>
  <si>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</si>
  <si>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</si>
  <si>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</si>
  <si>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</si>
  <si>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</si>
  <si>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</si>
  <si>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</si>
  <si>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</si>
  <si>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</si>
  <si>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</si>
  <si>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</si>
  <si>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</si>
  <si>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</si>
  <si>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</si>
  <si>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</si>
  <si>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</si>
  <si>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</si>
  <si>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</si>
  <si>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</si>
  <si>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</si>
  <si>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</si>
  <si>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</si>
  <si>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</si>
  <si>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</si>
  <si>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</si>
  <si>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</si>
  <si>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</si>
  <si>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</si>
  <si>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</si>
  <si>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</si>
  <si>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</si>
  <si>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</si>
  <si>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</si>
  <si>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</si>
  <si>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</si>
  <si>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</si>
  <si>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</si>
  <si>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</si>
  <si>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</si>
  <si>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</si>
  <si>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</si>
  <si>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</si>
  <si>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</si>
  <si>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</si>
  <si>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</si>
  <si>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</si>
  <si>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</si>
  <si>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</si>
  <si>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</si>
  <si>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</si>
  <si>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</si>
  <si>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</si>
  <si>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</si>
  <si>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</si>
  <si>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</si>
  <si>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</si>
  <si>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</si>
  <si>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</si>
  <si>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</si>
  <si>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</si>
  <si>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</si>
  <si>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</si>
  <si>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</si>
  <si>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</si>
  <si>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</si>
  <si>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</si>
  <si>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</si>
  <si>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</si>
  <si>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</si>
  <si>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</si>
  <si>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</si>
  <si>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</si>
  <si>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</si>
  <si>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</si>
  <si>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</si>
  <si>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</si>
  <si>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</si>
  <si>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</si>
  <si>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</si>
  <si>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</si>
  <si>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</si>
  <si>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</si>
  <si>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</si>
  <si>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</si>
  <si>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</si>
  <si>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</si>
  <si>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</si>
  <si>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</si>
  <si>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</si>
  <si>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</si>
  <si>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</si>
  <si>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</si>
  <si>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</si>
  <si>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</si>
  <si>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</si>
  <si>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</si>
  <si>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</si>
  <si>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</si>
  <si>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</si>
  <si>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</si>
  <si>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</si>
  <si>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</si>
  <si>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</si>
  <si>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</si>
  <si>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</si>
  <si>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</si>
  <si>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</si>
  <si>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</si>
  <si>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</si>
  <si>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</si>
  <si>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</si>
  <si>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</si>
  <si>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</si>
  <si>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</si>
  <si>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</si>
  <si>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</si>
  <si>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</si>
  <si>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</si>
  <si>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</si>
  <si>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</si>
  <si>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</si>
  <si>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</si>
  <si>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</si>
  <si>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</si>
  <si>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</si>
  <si>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</si>
  <si>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</si>
  <si>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</si>
  <si>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</si>
  <si>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</si>
  <si>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</si>
  <si>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</si>
  <si>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</si>
  <si>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</si>
  <si>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</si>
  <si>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</si>
  <si>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</si>
  <si>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</si>
  <si>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</si>
  <si>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</si>
  <si>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</si>
  <si>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</si>
  <si>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</si>
  <si>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</si>
  <si>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</si>
  <si>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</si>
  <si>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</si>
  <si>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</si>
  <si>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</si>
  <si>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</si>
  <si>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</si>
  <si>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</si>
  <si>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</si>
  <si>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</si>
  <si>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</si>
  <si>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</si>
  <si>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</si>
  <si>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</si>
  <si>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</si>
  <si>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</si>
  <si>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</si>
  <si>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</si>
  <si>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</si>
  <si>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</si>
  <si>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</si>
  <si>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</si>
  <si>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</si>
  <si>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</si>
  <si>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</si>
  <si>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</si>
  <si>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</si>
  <si>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</si>
  <si>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</si>
  <si>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</si>
  <si>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</si>
  <si>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</si>
  <si>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</si>
  <si>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</si>
  <si>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</si>
  <si>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</si>
  <si>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</si>
  <si>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</si>
  <si>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</si>
  <si>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</si>
  <si>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</si>
  <si>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</si>
  <si>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</si>
  <si>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</si>
  <si>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</si>
  <si>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</si>
  <si>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</si>
  <si>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</si>
  <si>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</si>
  <si>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</si>
  <si>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</si>
  <si>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</si>
  <si>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</si>
  <si>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</si>
  <si>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</si>
  <si>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</si>
  <si>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</si>
  <si>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</si>
  <si>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</si>
  <si>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</si>
  <si>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</si>
  <si>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</si>
  <si>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</si>
  <si>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 4   г.                                                                                    </t>
  </si>
  <si>
    <t>заведующий МБДОУ детский сад</t>
  </si>
  <si>
    <t>компенсирующего вида № 69</t>
  </si>
  <si>
    <t xml:space="preserve">            ____________И.В.Кореева</t>
  </si>
  <si>
    <t xml:space="preserve"> " 30 " декабря   201 4      г.</t>
  </si>
  <si>
    <t xml:space="preserve">    Дата составления " 30  " декабря   201 4   г.</t>
  </si>
  <si>
    <t>Муниципальное бюджетное дошкольное образовательное учреждение детский сад компенсирующего вида № 69 г. Уссурийска Уссурийского городского округа</t>
  </si>
  <si>
    <t>692527, Приморский край, г.Уссурийск, ул.Кушнира, 2</t>
  </si>
  <si>
    <t>Деятельность Учреждения направлена на реализацию основных задач дошкольного образования: охрану жизни и укрепление физического и психического здоровья детей;   осуществление коррекции недостатков в физическом  и психическом развитии и дошкольного образования  детей с ограниченными возможностями здоровья  (с нарушениями опорно-двигательного аппарата, туберкулезной интоксикацией); 
обеспечение 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уважения к правам и свободам человека, любви к окружающей природе, Родине, семье;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 обучения и развития детей.</t>
  </si>
  <si>
    <t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 
логопедические занятия; занятия по хореографии; 
обучение иностранному языку; обучение театральному творчеству; обучение игре в шахматы; занятия по углублённому изучению предметов художественно-эстетического направления; спортивная секция («Се – то – канн», «Ку – до»); 
массаж; лечебная физическая культура.</t>
  </si>
  <si>
    <t>И.В.Кореева</t>
  </si>
  <si>
    <t>Е.А.Кутало</t>
  </si>
  <si>
    <r>
      <t>"</t>
    </r>
    <r>
      <rPr>
        <u val="single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</si>
</sst>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center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10" fillId="0" borderId="25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26" xfId="54" applyFont="1" applyBorder="1" applyAlignment="1" applyProtection="1">
      <alignment horizontal="left" vertical="top" wrapText="1"/>
      <protection locked="0"/>
    </xf>
    <xf numFmtId="0" fontId="10" fillId="0" borderId="24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10" fillId="0" borderId="27" xfId="54" applyFont="1" applyBorder="1" applyAlignment="1" applyProtection="1">
      <alignment horizontal="left" vertical="top" wrapText="1"/>
      <protection locked="0"/>
    </xf>
    <xf numFmtId="0" fontId="10" fillId="0" borderId="28" xfId="54" applyFont="1" applyBorder="1" applyAlignment="1" applyProtection="1">
      <alignment horizontal="left" vertical="top" wrapText="1"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3.emf" /><Relationship Id="rId7" Type="http://schemas.openxmlformats.org/officeDocument/2006/relationships/image" Target="../media/image17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Relationship Id="rId10" Type="http://schemas.openxmlformats.org/officeDocument/2006/relationships/image" Target="../media/image5.emf" /><Relationship Id="rId11" Type="http://schemas.openxmlformats.org/officeDocument/2006/relationships/image" Target="../media/image10.emf" /><Relationship Id="rId12" Type="http://schemas.openxmlformats.org/officeDocument/2006/relationships/image" Target="../media/image8.emf" /><Relationship Id="rId13" Type="http://schemas.openxmlformats.org/officeDocument/2006/relationships/image" Target="../media/image12.emf" /><Relationship Id="rId14" Type="http://schemas.openxmlformats.org/officeDocument/2006/relationships/image" Target="../media/image7.emf" /><Relationship Id="rId15" Type="http://schemas.openxmlformats.org/officeDocument/2006/relationships/image" Target="../media/image16.emf" /><Relationship Id="rId16" Type="http://schemas.openxmlformats.org/officeDocument/2006/relationships/image" Target="../media/image9.emf" /><Relationship Id="rId1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33718126.46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44357800.59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32607132.9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1785291.33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75504.6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-32842511.13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-206556.12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31872.83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20230.74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22367756.95</v>
      </c>
      <c r="D20" s="54">
        <f>SUM(D21:D25)</f>
        <v>22728047</v>
      </c>
      <c r="E20" s="54">
        <f>SUM(E21:E25)</f>
        <v>23325497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18058357</v>
      </c>
      <c r="D21" s="46">
        <v>18388436</v>
      </c>
      <c r="E21" s="46">
        <v>18985886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32152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4277247.95</v>
      </c>
      <c r="D25" s="43">
        <f>SUM(D26:D29)</f>
        <v>4339611</v>
      </c>
      <c r="E25" s="43">
        <f>SUM(E26:E29)</f>
        <v>4339611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630281.04</v>
      </c>
      <c r="D26" s="46">
        <v>626635</v>
      </c>
      <c r="E26" s="46">
        <v>626635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3225874.02</v>
      </c>
      <c r="D27" s="46">
        <v>3289326</v>
      </c>
      <c r="E27" s="46">
        <v>3289326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421092.89</v>
      </c>
      <c r="D28" s="46">
        <v>423650</v>
      </c>
      <c r="E28" s="46">
        <v>423650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22367756.950000003</v>
      </c>
      <c r="D30" s="63">
        <f>SUM(D32:D46)-D42</f>
        <v>22728047</v>
      </c>
      <c r="E30" s="63">
        <f>SUM(E32:E46)-E42</f>
        <v>23325497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15703390</v>
      </c>
      <c r="D32" s="64">
        <f t="shared" si="0"/>
        <v>15897060</v>
      </c>
      <c r="E32" s="64">
        <f t="shared" si="0"/>
        <v>16596810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53350</v>
      </c>
      <c r="D33" s="64">
        <f t="shared" si="0"/>
        <v>21780</v>
      </c>
      <c r="E33" s="64">
        <f t="shared" si="0"/>
        <v>21780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1000423.35</v>
      </c>
      <c r="D35" s="64">
        <f t="shared" si="0"/>
        <v>1025630</v>
      </c>
      <c r="E35" s="64">
        <f t="shared" si="0"/>
        <v>1075910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650964</v>
      </c>
      <c r="D36" s="64">
        <f t="shared" si="0"/>
        <v>320040</v>
      </c>
      <c r="E36" s="64">
        <f t="shared" si="0"/>
        <v>320040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425380</v>
      </c>
      <c r="D38" s="64">
        <f t="shared" si="0"/>
        <v>425380</v>
      </c>
      <c r="E38" s="64">
        <f t="shared" si="0"/>
        <v>456080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3938253.6</v>
      </c>
      <c r="D40" s="64">
        <f t="shared" si="0"/>
        <v>4459681</v>
      </c>
      <c r="E40" s="64">
        <f t="shared" si="0"/>
        <v>4276401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2160</v>
      </c>
      <c r="D42" s="64">
        <f t="shared" si="0"/>
        <v>2160</v>
      </c>
      <c r="E42" s="64">
        <f t="shared" si="0"/>
        <v>2160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237340</v>
      </c>
      <c r="D43" s="64">
        <f t="shared" si="0"/>
        <v>219820</v>
      </c>
      <c r="E43" s="64">
        <f t="shared" si="0"/>
        <v>219820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356496</v>
      </c>
      <c r="D46" s="65">
        <f>SUM(D47:D50)</f>
        <v>356496</v>
      </c>
      <c r="E46" s="65">
        <f>SUM(E47:E50)</f>
        <v>356496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5373</v>
      </c>
      <c r="D47" s="64">
        <f t="shared" si="1"/>
        <v>5373</v>
      </c>
      <c r="E47" s="64">
        <f t="shared" si="1"/>
        <v>5373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32630</v>
      </c>
      <c r="D48" s="64">
        <f t="shared" si="1"/>
        <v>32630</v>
      </c>
      <c r="E48" s="64">
        <f t="shared" si="1"/>
        <v>32630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318493</v>
      </c>
      <c r="D49" s="64">
        <f t="shared" si="1"/>
        <v>318493</v>
      </c>
      <c r="E49" s="64">
        <f t="shared" si="1"/>
        <v>318493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18058357</v>
      </c>
      <c r="D51" s="54">
        <f>SUM(D52:D66)-D62</f>
        <v>18388436</v>
      </c>
      <c r="E51" s="54">
        <f>SUM(E52:E66)-E62</f>
        <v>18985886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15090930</v>
      </c>
      <c r="D52" s="46">
        <v>15268600</v>
      </c>
      <c r="E52" s="46">
        <v>15968350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20740</v>
      </c>
      <c r="D53" s="46">
        <v>21780</v>
      </c>
      <c r="E53" s="46">
        <v>21780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954110</v>
      </c>
      <c r="D55" s="46">
        <v>1005630</v>
      </c>
      <c r="E55" s="46">
        <v>1055910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285316</v>
      </c>
      <c r="D56" s="46">
        <v>283290</v>
      </c>
      <c r="E56" s="46">
        <v>283290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107270</v>
      </c>
      <c r="D58" s="46">
        <v>107270</v>
      </c>
      <c r="E58" s="46">
        <v>106080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1015995</v>
      </c>
      <c r="D60" s="46">
        <v>1135390</v>
      </c>
      <c r="E60" s="46">
        <v>984000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2160</v>
      </c>
      <c r="D61" s="46">
        <v>2160</v>
      </c>
      <c r="E61" s="46">
        <v>2160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2160</v>
      </c>
      <c r="D62" s="46">
        <v>2160</v>
      </c>
      <c r="E62" s="46">
        <v>2160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225340</v>
      </c>
      <c r="D63" s="46">
        <v>207820</v>
      </c>
      <c r="E63" s="46">
        <v>207820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356496</v>
      </c>
      <c r="D66" s="43">
        <f>SUM(D67:D70)</f>
        <v>356496</v>
      </c>
      <c r="E66" s="43">
        <f>SUM(E67:E70)</f>
        <v>356496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5373</v>
      </c>
      <c r="D67" s="48">
        <v>5373</v>
      </c>
      <c r="E67" s="48">
        <v>5373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32630</v>
      </c>
      <c r="D68" s="48">
        <v>32630</v>
      </c>
      <c r="E68" s="48">
        <v>32630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318493</v>
      </c>
      <c r="D69" s="48">
        <v>318493</v>
      </c>
      <c r="E69" s="48">
        <v>318493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32152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3832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/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4277247.95</v>
      </c>
      <c r="D91" s="54">
        <f>SUM(D92:D106)-D102</f>
        <v>4339611</v>
      </c>
      <c r="E91" s="54">
        <f>SUM(E92:E106)-E102</f>
        <v>4339611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612460</v>
      </c>
      <c r="D92" s="46">
        <v>628460</v>
      </c>
      <c r="E92" s="46">
        <v>628460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4290</v>
      </c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46313.35</v>
      </c>
      <c r="D95" s="46">
        <v>20000</v>
      </c>
      <c r="E95" s="46">
        <v>20000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361816</v>
      </c>
      <c r="D96" s="46">
        <v>36750</v>
      </c>
      <c r="E96" s="46">
        <v>36750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318110</v>
      </c>
      <c r="D98" s="46">
        <v>318110</v>
      </c>
      <c r="E98" s="46">
        <v>350000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2922258.6</v>
      </c>
      <c r="D100" s="46">
        <v>3324291</v>
      </c>
      <c r="E100" s="46">
        <v>3292401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12000</v>
      </c>
      <c r="D103" s="46">
        <v>12000</v>
      </c>
      <c r="E103" s="46">
        <v>12000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439036</v>
      </c>
      <c r="D132" s="46">
        <v>406913</v>
      </c>
      <c r="E132" s="46">
        <v>428919</v>
      </c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7">
      <selection activeCell="C112" sqref="C11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551</v>
      </c>
      <c r="E2" s="125"/>
    </row>
    <row r="3" spans="1:5" ht="16.5">
      <c r="A3" s="40"/>
      <c r="B3" s="36" t="s">
        <v>493</v>
      </c>
      <c r="C3" s="37"/>
      <c r="D3" s="125" t="s">
        <v>552</v>
      </c>
      <c r="E3" s="125"/>
    </row>
    <row r="4" spans="1:4" ht="16.5">
      <c r="A4" s="40"/>
      <c r="B4" s="36" t="s">
        <v>531</v>
      </c>
      <c r="C4" s="37"/>
      <c r="D4" s="78" t="s">
        <v>553</v>
      </c>
    </row>
    <row r="5" spans="1:4" ht="16.5">
      <c r="A5" s="40"/>
      <c r="B5" s="36" t="s">
        <v>550</v>
      </c>
      <c r="C5" s="37"/>
      <c r="D5" s="78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542</v>
      </c>
      <c r="C10" s="136"/>
      <c r="D10" s="136"/>
      <c r="E10" s="136"/>
    </row>
    <row r="11" spans="1:5" ht="16.5">
      <c r="A11" s="40"/>
      <c r="B11" s="136" t="s">
        <v>541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56" t="s">
        <v>556</v>
      </c>
      <c r="D15" s="157"/>
      <c r="E15" s="158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 t="s">
        <v>557</v>
      </c>
      <c r="D17" s="157"/>
      <c r="E17" s="158"/>
    </row>
    <row r="18" spans="2:5" ht="17.25" thickBot="1">
      <c r="B18" s="33" t="s">
        <v>353</v>
      </c>
      <c r="C18" s="156" t="s">
        <v>557</v>
      </c>
      <c r="D18" s="157"/>
      <c r="E18" s="158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545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1.25" customHeight="1" thickBot="1">
      <c r="B24" s="30"/>
      <c r="C24" s="28"/>
    </row>
    <row r="25" spans="2:5" ht="307.5" customHeight="1" thickBot="1">
      <c r="B25" s="32" t="s">
        <v>361</v>
      </c>
      <c r="C25" s="192" t="s">
        <v>558</v>
      </c>
      <c r="D25" s="193"/>
      <c r="E25" s="194"/>
    </row>
    <row r="26" spans="2:5" ht="54.75" customHeight="1">
      <c r="B26" s="126" t="s">
        <v>362</v>
      </c>
      <c r="C26" s="138" t="s">
        <v>559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5.75" customHeight="1" thickBot="1">
      <c r="B29" s="155"/>
      <c r="C29" s="141"/>
      <c r="D29" s="142"/>
      <c r="E29" s="143"/>
    </row>
    <row r="30" spans="2:5" ht="12" customHeight="1" hidden="1" thickBot="1">
      <c r="B30" s="155"/>
      <c r="C30" s="141"/>
      <c r="D30" s="142"/>
      <c r="E30" s="143"/>
    </row>
    <row r="31" spans="2:5" ht="9" customHeight="1" hidden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/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44357800.59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>
        <v>44357800.59</v>
      </c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>
        <v>1785291.33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>
        <v>836162.02</v>
      </c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33718126.46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44357800.59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32607132.9</v>
      </c>
      <c r="D54" s="160"/>
      <c r="E54" s="161"/>
    </row>
    <row r="55" spans="2:5" ht="33.75" thickBot="1">
      <c r="B55" s="33" t="s">
        <v>376</v>
      </c>
      <c r="C55" s="159">
        <f>'Таблица  1'!C9</f>
        <v>1785291.33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75504.6</v>
      </c>
      <c r="D57" s="160"/>
      <c r="E57" s="161"/>
    </row>
    <row r="58" spans="2:5" ht="17.25" thickBot="1">
      <c r="B58" s="33" t="s">
        <v>378</v>
      </c>
      <c r="C58" s="159">
        <f>'Таблица  1'!C11</f>
        <v>-32842511.13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-206556.12</v>
      </c>
      <c r="D60" s="160"/>
      <c r="E60" s="161"/>
    </row>
    <row r="61" spans="2:5" ht="17.25" thickBot="1">
      <c r="B61" s="33" t="s">
        <v>380</v>
      </c>
      <c r="C61" s="159">
        <f>'Таблица  1'!C14</f>
        <v>31872.83</v>
      </c>
      <c r="D61" s="160"/>
      <c r="E61" s="161"/>
    </row>
    <row r="62" spans="2:5" ht="17.25" thickBot="1">
      <c r="B62" s="33" t="s">
        <v>381</v>
      </c>
      <c r="C62" s="159">
        <f>'Таблица  1'!C15</f>
        <v>20230.74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28.5" customHeight="1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543</v>
      </c>
      <c r="D69" s="186" t="s">
        <v>484</v>
      </c>
      <c r="E69" s="187"/>
    </row>
    <row r="70" spans="2:5" ht="50.25" customHeight="1" thickBot="1">
      <c r="B70" s="135"/>
      <c r="C70" s="181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22367756.95</v>
      </c>
      <c r="D72" s="116">
        <f>'Таблица  1'!D20</f>
        <v>22728047</v>
      </c>
      <c r="E72" s="116">
        <f>'Таблица  1'!E20</f>
        <v>23325497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18058357</v>
      </c>
      <c r="D74" s="81">
        <f>'Таблица  1'!D21</f>
        <v>18388436</v>
      </c>
      <c r="E74" s="81">
        <f>'Таблица  1'!E21</f>
        <v>18985886</v>
      </c>
    </row>
    <row r="75" spans="2:5" ht="17.25" thickBot="1">
      <c r="B75" s="33" t="s">
        <v>388</v>
      </c>
      <c r="C75" s="81">
        <f>'Таблица  1'!C22</f>
        <v>32152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4277247.95</v>
      </c>
      <c r="D77" s="175">
        <f>'Таблица  1'!D25</f>
        <v>4339611</v>
      </c>
      <c r="E77" s="175">
        <f>'Таблица  1'!E25</f>
        <v>4339611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535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22367756.950000003</v>
      </c>
      <c r="D81" s="116">
        <f>'Таблица  1'!D30</f>
        <v>22728047</v>
      </c>
      <c r="E81" s="116">
        <f>'Таблица  1'!E30</f>
        <v>23325497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15703390</v>
      </c>
      <c r="D83" s="81">
        <f>'Таблица  1'!D32</f>
        <v>15897060</v>
      </c>
      <c r="E83" s="81">
        <f>'Таблица  1'!E32</f>
        <v>16596810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53350</v>
      </c>
      <c r="D84" s="81">
        <f>'Таблица  1'!D33</f>
        <v>21780</v>
      </c>
      <c r="E84" s="81">
        <f>'Таблица  1'!E33</f>
        <v>21780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1'!C35</f>
        <v>1000423.35</v>
      </c>
      <c r="D86" s="81">
        <f>'Таблица  1'!D35</f>
        <v>1025630</v>
      </c>
      <c r="E86" s="81">
        <f>'Таблица  1'!E35</f>
        <v>1075910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1'!C36</f>
        <v>650964</v>
      </c>
      <c r="D89" s="81">
        <f>'Таблица  1'!D36</f>
        <v>320040</v>
      </c>
      <c r="E89" s="81">
        <f>'Таблица  1'!E36</f>
        <v>320040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237340</v>
      </c>
      <c r="D90" s="81">
        <f>'Таблица  1'!D43</f>
        <v>219820</v>
      </c>
      <c r="E90" s="81">
        <f>'Таблица  1'!E43</f>
        <v>219820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22367756.950000003</v>
      </c>
      <c r="I91" s="88">
        <f>D83+D84+D85+D86+D87+D89+D90+D91+D92+D93+D94+D95+D96+D97</f>
        <v>22728047</v>
      </c>
      <c r="J91" s="88">
        <f>E83+E84+E85+E86+E87+E89+E90+E91+E92+E93+E94+E95+E96+E97</f>
        <v>23325497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425380</v>
      </c>
      <c r="D92" s="81">
        <f>'Таблица  1'!D38</f>
        <v>425380</v>
      </c>
      <c r="E92" s="81">
        <f>'Таблица  1'!E38</f>
        <v>456080</v>
      </c>
      <c r="H92" s="89">
        <f>C99+C116+C133+C151</f>
        <v>22367756.95</v>
      </c>
      <c r="I92" s="89">
        <f>D99+D116+D133+D151</f>
        <v>22728047</v>
      </c>
      <c r="J92" s="89">
        <f>E99+E116+E133+E151</f>
        <v>23325497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3938253.6</v>
      </c>
      <c r="D94" s="81">
        <f>'Таблица  1'!D40</f>
        <v>4459681</v>
      </c>
      <c r="E94" s="81">
        <f>'Таблица  1'!E40</f>
        <v>4276401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356496</v>
      </c>
      <c r="D96" s="81">
        <f>'Таблица  1'!D46</f>
        <v>356496</v>
      </c>
      <c r="E96" s="81">
        <f>'Таблица  1'!E46</f>
        <v>356496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18058357</v>
      </c>
      <c r="D99" s="116">
        <f>'Таблица  1'!D51</f>
        <v>18388436</v>
      </c>
      <c r="E99" s="116">
        <f>'Таблица  1'!E51</f>
        <v>18985886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15090930</v>
      </c>
      <c r="D101" s="81">
        <f>'Таблица  1'!D52</f>
        <v>15268600</v>
      </c>
      <c r="E101" s="81">
        <f>'Таблица  1'!E52</f>
        <v>15968350</v>
      </c>
    </row>
    <row r="102" spans="2:5" ht="17.25" thickBot="1">
      <c r="B102" s="33" t="s">
        <v>470</v>
      </c>
      <c r="C102" s="81">
        <f>'Таблица  1'!C53</f>
        <v>20740</v>
      </c>
      <c r="D102" s="81">
        <f>'Таблица  1'!D53</f>
        <v>21780</v>
      </c>
      <c r="E102" s="81">
        <f>'Таблица  1'!E53</f>
        <v>21780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954110</v>
      </c>
      <c r="D104" s="81">
        <f>'Таблица  1'!D55</f>
        <v>1005630</v>
      </c>
      <c r="E104" s="81">
        <f>'Таблица  1'!E55</f>
        <v>1055910</v>
      </c>
    </row>
    <row r="105" spans="2:5" ht="16.5">
      <c r="B105" s="74" t="s">
        <v>472</v>
      </c>
      <c r="C105" s="175">
        <f>'Таблица  1'!C57</f>
        <v>0</v>
      </c>
      <c r="D105" s="175">
        <f>'Таблица  1'!D57</f>
        <v>0</v>
      </c>
      <c r="E105" s="175">
        <f>'Таблица  1'!E57</f>
        <v>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1'!C56</f>
        <v>285316</v>
      </c>
      <c r="D107" s="81">
        <f>'Таблица  1'!D56</f>
        <v>283290</v>
      </c>
      <c r="E107" s="81">
        <f>'Таблица  1'!E56</f>
        <v>283290</v>
      </c>
    </row>
    <row r="108" spans="2:5" ht="17.25" thickBot="1">
      <c r="B108" s="33" t="s">
        <v>474</v>
      </c>
      <c r="C108" s="81">
        <f>'Таблица  1'!C63</f>
        <v>225340</v>
      </c>
      <c r="D108" s="81">
        <f>'Таблица  1'!D63</f>
        <v>207820</v>
      </c>
      <c r="E108" s="81">
        <f>'Таблица  1'!E63</f>
        <v>207820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107270</v>
      </c>
      <c r="D110" s="81">
        <f>'Таблица  1'!D58</f>
        <v>107270</v>
      </c>
      <c r="E110" s="81">
        <f>'Таблица  1'!E58</f>
        <v>106080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1015995</v>
      </c>
      <c r="D112" s="81">
        <f>'Таблица  1'!D60</f>
        <v>1135390</v>
      </c>
      <c r="E112" s="81">
        <f>'Таблица  1'!E60</f>
        <v>984000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356496</v>
      </c>
      <c r="D114" s="81">
        <f>'Таблица  1'!D66</f>
        <v>356496</v>
      </c>
      <c r="E114" s="81">
        <f>'Таблица  1'!E66</f>
        <v>356496</v>
      </c>
    </row>
    <row r="115" spans="2:5" ht="33.75" thickBot="1">
      <c r="B115" s="33" t="s">
        <v>481</v>
      </c>
      <c r="C115" s="81">
        <f>'Таблица  1'!C61</f>
        <v>2160</v>
      </c>
      <c r="D115" s="81">
        <f>'Таблица  1'!D61</f>
        <v>2160</v>
      </c>
      <c r="E115" s="81">
        <f>'Таблица  1'!E61</f>
        <v>2160</v>
      </c>
    </row>
    <row r="116" spans="2:5" ht="18" thickBot="1">
      <c r="B116" s="114" t="s">
        <v>401</v>
      </c>
      <c r="C116" s="116">
        <f>'Таблица  1'!C71</f>
        <v>32152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5">
        <f>'Таблица  1'!C77</f>
        <v>0</v>
      </c>
      <c r="D122" s="175">
        <f>'Таблица  1'!D77</f>
        <v>0</v>
      </c>
      <c r="E122" s="175">
        <f>'Таблица  1'!E77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1'!C76</f>
        <v>3832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78">
        <f>'Таблица  1'!C91</f>
        <v>4277247.95</v>
      </c>
      <c r="D133" s="178">
        <f>'Таблица  1'!D91</f>
        <v>4339611</v>
      </c>
      <c r="E133" s="178">
        <f>'Таблица  1'!E91</f>
        <v>4339611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612460</v>
      </c>
      <c r="D136" s="81">
        <f>'Таблица  1'!D92</f>
        <v>628460</v>
      </c>
      <c r="E136" s="81">
        <f>'Таблица  1'!E92</f>
        <v>628460</v>
      </c>
    </row>
    <row r="137" spans="2:5" ht="17.25" thickBot="1">
      <c r="B137" s="33" t="s">
        <v>470</v>
      </c>
      <c r="C137" s="81">
        <f>'Таблица  1'!C93</f>
        <v>4290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46313.35</v>
      </c>
      <c r="D139" s="81">
        <f>'Таблица  1'!D95</f>
        <v>20000</v>
      </c>
      <c r="E139" s="81">
        <f>'Таблица  1'!E95</f>
        <v>20000</v>
      </c>
    </row>
    <row r="140" spans="2:5" ht="16.5">
      <c r="B140" s="74" t="s">
        <v>472</v>
      </c>
      <c r="C140" s="175">
        <f>'Таблица  1'!C97</f>
        <v>0</v>
      </c>
      <c r="D140" s="175">
        <f>'Таблица  1'!D97</f>
        <v>0</v>
      </c>
      <c r="E140" s="175">
        <f>'Таблица  1'!E97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1'!C96</f>
        <v>361816</v>
      </c>
      <c r="D142" s="81">
        <f>'Таблица  1'!D96</f>
        <v>36750</v>
      </c>
      <c r="E142" s="81">
        <f>'Таблица  1'!E96</f>
        <v>36750</v>
      </c>
    </row>
    <row r="143" spans="2:5" ht="17.25" thickBot="1">
      <c r="B143" s="33" t="s">
        <v>474</v>
      </c>
      <c r="C143" s="81">
        <f>'Таблица  1'!C103</f>
        <v>12000</v>
      </c>
      <c r="D143" s="81">
        <f>'Таблица  1'!D103</f>
        <v>12000</v>
      </c>
      <c r="E143" s="81">
        <f>'Таблица  1'!E103</f>
        <v>12000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318110</v>
      </c>
      <c r="D145" s="81">
        <f>'Таблица  1'!D98</f>
        <v>318110</v>
      </c>
      <c r="E145" s="81">
        <f>'Таблица  1'!E98</f>
        <v>350000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2922258.6</v>
      </c>
      <c r="D147" s="81">
        <f>'Таблица  1'!D100</f>
        <v>3324291</v>
      </c>
      <c r="E147" s="81">
        <f>'Таблица  1'!E100</f>
        <v>3292401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2" t="s">
        <v>454</v>
      </c>
      <c r="C151" s="172">
        <f>'Таблица  1'!C111</f>
        <v>0</v>
      </c>
      <c r="D151" s="172">
        <f>'Таблица  1'!D111</f>
        <v>0</v>
      </c>
      <c r="E151" s="172">
        <f>'Таблица  1'!E111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5">
        <f>'Таблица  1'!C117</f>
        <v>0</v>
      </c>
      <c r="D159" s="175">
        <f>'Таблица  1'!D117</f>
        <v>0</v>
      </c>
      <c r="E159" s="175">
        <f>'Таблица  1'!E117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439036</v>
      </c>
      <c r="D171" s="110">
        <f>'Таблица  1'!D132</f>
        <v>406913</v>
      </c>
      <c r="E171" s="110">
        <f>'Таблица  1'!E132</f>
        <v>428919</v>
      </c>
    </row>
    <row r="172" spans="2:3" ht="16.5">
      <c r="B172" s="29"/>
      <c r="C172" s="37"/>
    </row>
    <row r="173" spans="2:3" ht="16.5">
      <c r="B173" s="36" t="s">
        <v>533</v>
      </c>
      <c r="C173" s="37" t="s">
        <v>560</v>
      </c>
    </row>
    <row r="174" spans="2:3" ht="13.5" customHeight="1">
      <c r="B174" s="38" t="s">
        <v>404</v>
      </c>
      <c r="C174" s="37"/>
    </row>
    <row r="175" spans="2:3" ht="15">
      <c r="B175" s="39" t="s">
        <v>562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561</v>
      </c>
    </row>
    <row r="179" spans="2:3" ht="15">
      <c r="B179" s="38" t="s">
        <v>404</v>
      </c>
      <c r="C179" s="37"/>
    </row>
    <row r="180" spans="2:3" ht="12.75">
      <c r="B180" s="39" t="str">
        <f>B175</f>
        <v>"30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Е.А.Кутало</v>
      </c>
    </row>
    <row r="183" spans="2:3" ht="15">
      <c r="B183" s="38" t="s">
        <v>404</v>
      </c>
      <c r="C183" s="37"/>
    </row>
    <row r="184" spans="2:3" ht="12.75">
      <c r="B184" s="39" t="str">
        <f>B175</f>
        <v>"30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33718126.46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44357800.59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32607132.9</v>
      </c>
      <c r="D54" s="160"/>
      <c r="E54" s="161"/>
    </row>
    <row r="55" spans="2:5" ht="33.75" thickBot="1">
      <c r="B55" s="33" t="s">
        <v>376</v>
      </c>
      <c r="C55" s="159">
        <f>'Таблица  1'!C9</f>
        <v>1785291.33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75504.6</v>
      </c>
      <c r="D57" s="160"/>
      <c r="E57" s="161"/>
    </row>
    <row r="58" spans="2:5" ht="17.25" thickBot="1">
      <c r="B58" s="33" t="s">
        <v>378</v>
      </c>
      <c r="C58" s="159">
        <f>'Таблица  1'!C11</f>
        <v>-32842511.13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-206556.12</v>
      </c>
      <c r="D60" s="160"/>
      <c r="E60" s="161"/>
    </row>
    <row r="61" spans="2:5" ht="17.25" thickBot="1">
      <c r="B61" s="33" t="s">
        <v>380</v>
      </c>
      <c r="C61" s="159">
        <f>'Таблица  1'!C14</f>
        <v>31872.83</v>
      </c>
      <c r="D61" s="160"/>
      <c r="E61" s="161"/>
    </row>
    <row r="62" spans="2:5" ht="17.25" thickBot="1">
      <c r="B62" s="33" t="s">
        <v>381</v>
      </c>
      <c r="C62" s="159">
        <f>'Таблица  1'!C15</f>
        <v>20230.74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22367756.95</v>
      </c>
      <c r="D72" s="81">
        <f>'Таблица  1'!D20</f>
        <v>22728047</v>
      </c>
      <c r="E72" s="81">
        <f>'Таблица  1'!E20</f>
        <v>23325497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18058357</v>
      </c>
      <c r="D74" s="81">
        <f>'Таблица  1'!D21</f>
        <v>18388436</v>
      </c>
      <c r="E74" s="81">
        <f>'Таблица  1'!E21</f>
        <v>18985886</v>
      </c>
    </row>
    <row r="75" spans="2:5" ht="17.25" thickBot="1">
      <c r="B75" s="33" t="s">
        <v>388</v>
      </c>
      <c r="C75" s="81">
        <f>'Таблица  1'!C22</f>
        <v>32152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4277247.95</v>
      </c>
      <c r="D77" s="175">
        <f>'Таблица  1'!D25</f>
        <v>4339611</v>
      </c>
      <c r="E77" s="175">
        <f>'Таблица  1'!E25</f>
        <v>4339611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22367756.950000003</v>
      </c>
      <c r="D81" s="81">
        <f>'Таблица  1'!D30</f>
        <v>22728047</v>
      </c>
      <c r="E81" s="81">
        <f>'Таблица  1'!E30</f>
        <v>23325497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15703390</v>
      </c>
      <c r="D83" s="81">
        <f>'Таблица  1'!D32</f>
        <v>15897060</v>
      </c>
      <c r="E83" s="81">
        <f>'Таблица  1'!E32</f>
        <v>16596810</v>
      </c>
    </row>
    <row r="84" spans="2:5" ht="17.25" thickBot="1">
      <c r="B84" s="33" t="s">
        <v>457</v>
      </c>
      <c r="C84" s="81">
        <f>'Таблица  1'!C33</f>
        <v>53350</v>
      </c>
      <c r="D84" s="81">
        <f>'Таблица  1'!D33</f>
        <v>21780</v>
      </c>
      <c r="E84" s="81">
        <f>'Таблица  1'!E33</f>
        <v>21780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1000423.35</v>
      </c>
      <c r="D86" s="81">
        <f>'Таблица  1'!D35</f>
        <v>1025630</v>
      </c>
      <c r="E86" s="81">
        <f>'Таблица  1'!E35</f>
        <v>1075910</v>
      </c>
    </row>
    <row r="87" spans="2:5" ht="16.5">
      <c r="B87" s="74" t="s">
        <v>460</v>
      </c>
      <c r="C87" s="175">
        <f>'Таблица  1'!C37</f>
        <v>0</v>
      </c>
      <c r="D87" s="175">
        <f>'Таблица  1'!D37</f>
        <v>0</v>
      </c>
      <c r="E87" s="175">
        <f>'Таблица  1'!E37</f>
        <v>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1'!C36</f>
        <v>650964</v>
      </c>
      <c r="D89" s="81">
        <f>'Таблица  1'!D36</f>
        <v>320040</v>
      </c>
      <c r="E89" s="81">
        <f>'Таблица  1'!E36</f>
        <v>320040</v>
      </c>
    </row>
    <row r="90" spans="2:5" ht="17.25" thickBot="1">
      <c r="B90" s="33" t="s">
        <v>462</v>
      </c>
      <c r="C90" s="81">
        <f>'Таблица  1'!C43</f>
        <v>237340</v>
      </c>
      <c r="D90" s="81">
        <f>'Таблица  1'!D43</f>
        <v>219820</v>
      </c>
      <c r="E90" s="81">
        <f>'Таблица  1'!E43</f>
        <v>219820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425380</v>
      </c>
      <c r="D92" s="81">
        <f>'Таблица  1'!D38</f>
        <v>425380</v>
      </c>
      <c r="E92" s="81">
        <f>'Таблица  1'!E38</f>
        <v>456080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3938253.6</v>
      </c>
      <c r="D94" s="81">
        <f>'Таблица  1'!D40</f>
        <v>4459681</v>
      </c>
      <c r="E94" s="81">
        <f>'Таблица  1'!E40</f>
        <v>4276401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356496</v>
      </c>
      <c r="D96" s="81">
        <f>'Таблица  1'!D46</f>
        <v>356496</v>
      </c>
      <c r="E96" s="81">
        <f>'Таблица  1'!E46</f>
        <v>356496</v>
      </c>
    </row>
    <row r="97" spans="2:5" ht="33.75" thickBot="1">
      <c r="B97" s="33" t="s">
        <v>469</v>
      </c>
      <c r="C97" s="81">
        <f>'Таблица  1'!C41</f>
        <v>2160</v>
      </c>
      <c r="D97" s="81">
        <f>'Таблица  1'!D41</f>
        <v>2160</v>
      </c>
      <c r="E97" s="81">
        <f>'Таблица  1'!E41</f>
        <v>2160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439036</v>
      </c>
      <c r="D99" s="81">
        <f>'Таблица  1'!D132</f>
        <v>406913</v>
      </c>
      <c r="E99" s="81">
        <f>'Таблица  1'!E132</f>
        <v>428919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2015-01-11T23:54:21Z</cp:lastPrinted>
  <dcterms:created xsi:type="dcterms:W3CDTF">2007-11-01T06:06:06Z</dcterms:created>
  <dcterms:modified xsi:type="dcterms:W3CDTF">2015-02-26T07:10:08Z</dcterms:modified>
  <cp:category/>
  <cp:version/>
  <cp:contentType/>
  <cp:contentStatus/>
</cp:coreProperties>
</file>