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53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<sst xmlns="http://schemas.openxmlformats.org/spreadsheetml/2006/main" count="1767" uniqueCount="558">
  <si>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</si>
  <si>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</si>
  <si>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</si>
  <si>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</si>
  <si>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</si>
  <si>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</si>
  <si>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</si>
  <si>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</si>
  <si>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</si>
  <si>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</si>
  <si>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</si>
  <si>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</si>
  <si>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</si>
  <si>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</si>
  <si>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</si>
  <si>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</si>
  <si>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</si>
  <si>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</si>
  <si>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</si>
  <si>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</si>
  <si>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</si>
  <si>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</si>
  <si>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</si>
  <si>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</si>
  <si>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</si>
  <si>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</si>
  <si>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</si>
  <si>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</si>
  <si>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</si>
  <si>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</si>
  <si>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</si>
  <si>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</si>
  <si>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</si>
  <si>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</si>
  <si>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</si>
  <si>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</si>
  <si>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</si>
  <si>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</si>
  <si>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</si>
  <si>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</si>
  <si>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</si>
  <si>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</si>
  <si>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</si>
  <si>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</si>
  <si>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</si>
  <si>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</si>
  <si>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</si>
  <si>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</si>
  <si>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</si>
  <si>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</si>
  <si>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</si>
  <si>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</si>
  <si>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</si>
  <si>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</si>
  <si>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</si>
  <si>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</si>
  <si>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</si>
  <si>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</si>
  <si>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</si>
  <si>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</si>
  <si>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</si>
  <si>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</si>
  <si>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</si>
  <si>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</si>
  <si>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</si>
  <si>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</si>
  <si>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</si>
  <si>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</si>
  <si>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</si>
  <si>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</si>
  <si>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</si>
  <si>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</si>
  <si>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</si>
  <si>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</si>
  <si>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</si>
  <si>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</si>
  <si>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</si>
  <si>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</si>
  <si>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</si>
  <si>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</si>
  <si>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</si>
  <si>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</si>
  <si>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</si>
  <si>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</si>
  <si>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</si>
  <si>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</si>
  <si>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</si>
  <si>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</si>
  <si>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</si>
  <si>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</si>
  <si>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</si>
  <si>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</si>
  <si>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</si>
  <si>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</si>
  <si>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</si>
  <si>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</si>
  <si>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</si>
  <si>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</si>
  <si>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</si>
  <si>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</si>
  <si>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</si>
  <si>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</si>
  <si>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</si>
  <si>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</si>
  <si>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</si>
  <si>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</si>
  <si>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</si>
  <si>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</si>
  <si>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</si>
  <si>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</si>
  <si>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</si>
  <si>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</si>
  <si>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</si>
  <si>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</si>
  <si>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</si>
  <si>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</si>
  <si>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</si>
  <si>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</si>
  <si>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</si>
  <si>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</si>
  <si>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</si>
  <si>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</si>
  <si>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</si>
  <si>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</si>
  <si>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</si>
  <si>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</si>
  <si>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</si>
  <si>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</si>
  <si>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</si>
  <si>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</si>
  <si>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</si>
  <si>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</si>
  <si>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</si>
  <si>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</si>
  <si>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</si>
  <si>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</si>
  <si>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</si>
  <si>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</si>
  <si>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</si>
  <si>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</si>
  <si>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</si>
  <si>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</si>
  <si>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</si>
  <si>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</si>
  <si>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</si>
  <si>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</si>
  <si>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</si>
  <si>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</si>
  <si>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</si>
  <si>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</si>
  <si>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</si>
  <si>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</si>
  <si>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</si>
  <si>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</si>
  <si>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</si>
  <si>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</si>
  <si>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</si>
  <si>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</si>
  <si>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</si>
  <si>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</si>
  <si>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</si>
  <si>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</si>
  <si>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</si>
  <si>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</si>
  <si>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</si>
  <si>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</si>
  <si>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</si>
  <si>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</si>
  <si>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</si>
  <si>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</si>
  <si>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</si>
  <si>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</si>
  <si>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</si>
  <si>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</si>
  <si>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</si>
  <si>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</si>
  <si>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</si>
  <si>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</si>
  <si>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</si>
  <si>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</si>
  <si>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</si>
  <si>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</si>
  <si>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</si>
  <si>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</si>
  <si>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</si>
  <si>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</si>
  <si>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</si>
  <si>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</si>
  <si>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</si>
  <si>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</si>
  <si>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</si>
  <si>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</si>
  <si>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</si>
  <si>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</si>
  <si>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</si>
  <si>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</si>
  <si>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</si>
  <si>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</si>
  <si>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</si>
  <si>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</si>
  <si>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</si>
  <si>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</si>
  <si>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</si>
  <si>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</si>
  <si>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</si>
  <si>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</si>
  <si>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</si>
  <si>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</si>
  <si>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</si>
  <si>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</si>
  <si>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</si>
  <si>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</si>
  <si>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</si>
  <si>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</si>
  <si>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</si>
  <si>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</si>
  <si>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</si>
  <si>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</si>
  <si>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</si>
  <si>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</si>
  <si>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</si>
  <si>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</si>
  <si>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</si>
  <si>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</si>
  <si>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</si>
  <si>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</si>
  <si>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</si>
  <si>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</si>
  <si>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</si>
  <si>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</si>
  <si>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</si>
  <si>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</si>
  <si>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</si>
  <si>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</si>
  <si>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</si>
  <si>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</si>
  <si>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</si>
  <si>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</si>
  <si>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</si>
  <si>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</si>
  <si>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</si>
  <si>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</si>
  <si>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</si>
  <si>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</si>
  <si>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</si>
  <si>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</si>
  <si>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</si>
  <si>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</si>
  <si>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</si>
  <si>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</si>
  <si>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</si>
  <si>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</si>
  <si>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</si>
  <si>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</si>
  <si>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</si>
  <si>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</si>
  <si>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</si>
  <si>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</si>
  <si>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</si>
  <si>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</si>
  <si>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</si>
  <si>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</si>
  <si>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</si>
  <si>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</si>
  <si>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</si>
  <si>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</si>
  <si>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</si>
  <si>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</si>
  <si>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</si>
  <si>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</si>
  <si>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</si>
  <si>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</si>
  <si>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</si>
  <si>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</si>
  <si>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</si>
  <si>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</si>
  <si>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</si>
  <si>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</si>
  <si>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</si>
  <si>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</si>
  <si>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</si>
  <si>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</si>
  <si>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</si>
  <si>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</si>
  <si>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</si>
  <si>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</si>
  <si>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</si>
  <si>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</si>
  <si>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</si>
  <si>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</si>
  <si>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</si>
  <si>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</si>
  <si>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</si>
  <si>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</si>
  <si>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</si>
  <si>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</si>
  <si>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</si>
  <si>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</si>
  <si>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</si>
  <si>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</si>
  <si>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</si>
  <si>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</si>
  <si>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</si>
  <si>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</si>
  <si>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</si>
  <si>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</si>
  <si>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</si>
  <si>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</si>
  <si>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</si>
  <si>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</si>
  <si>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</si>
  <si>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</si>
  <si>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</si>
  <si>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</si>
  <si>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</si>
  <si>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</si>
  <si>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</si>
  <si>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</si>
  <si>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</si>
  <si>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</si>
  <si>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</si>
  <si>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</si>
  <si>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</si>
  <si>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</si>
  <si>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</si>
  <si>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</si>
  <si>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</si>
  <si>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</si>
  <si>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</si>
  <si>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</si>
  <si>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</si>
  <si>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</si>
  <si>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</si>
  <si>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</si>
  <si>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</si>
  <si>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</si>
  <si>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</si>
  <si>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</si>
  <si>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</si>
  <si>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</si>
  <si>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</si>
  <si>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</si>
  <si>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</si>
  <si>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</si>
  <si>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</si>
  <si>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</si>
  <si>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</si>
  <si>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</si>
  <si>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</si>
  <si>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</si>
  <si>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</si>
  <si>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</si>
  <si>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</si>
  <si>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</si>
  <si>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</si>
  <si>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</si>
  <si>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</si>
  <si>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</si>
  <si>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</si>
  <si>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</si>
  <si>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</si>
  <si>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</si>
  <si>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</si>
  <si>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</si>
  <si>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</si>
  <si>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</si>
  <si>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</si>
  <si>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</si>
  <si>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</si>
  <si>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</si>
  <si>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</si>
  <si>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</si>
  <si>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</si>
  <si>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</si>
  <si>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</si>
  <si>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</si>
  <si>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</si>
  <si>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</si>
  <si>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</si>
  <si>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</si>
  <si>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</si>
  <si>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</si>
  <si>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</si>
  <si>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</si>
  <si>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</si>
  <si>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</si>
  <si>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</si>
  <si>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</si>
  <si>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</si>
  <si>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</si>
  <si>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</si>
  <si>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</si>
  <si>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</si>
  <si>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</si>
  <si>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</si>
  <si>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</si>
  <si>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</si>
  <si>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</si>
  <si>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</si>
  <si>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</si>
  <si>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</si>
  <si>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</si>
  <si>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</si>
  <si>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</si>
  <si>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</si>
  <si>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</si>
  <si>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</si>
  <si>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</si>
  <si>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</si>
  <si>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</si>
  <si>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</si>
  <si>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</si>
  <si>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</si>
  <si>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</si>
  <si>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</si>
  <si>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</si>
  <si>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</si>
  <si>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</si>
  <si>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</si>
  <si>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</si>
  <si>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</si>
  <si>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</si>
  <si>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</si>
  <si>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</si>
  <si>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</si>
  <si>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</si>
  <si>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</si>
  <si>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</si>
  <si>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</si>
  <si>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</si>
  <si>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</si>
  <si>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</si>
  <si>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</si>
  <si>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</si>
  <si>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</si>
  <si>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</si>
  <si>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</si>
  <si>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</si>
  <si>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</si>
  <si>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</si>
  <si>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</si>
  <si>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</si>
  <si>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</si>
  <si>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</si>
  <si>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</si>
  <si>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</si>
  <si>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</si>
  <si>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</si>
  <si>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</si>
  <si>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</si>
  <si>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</si>
  <si>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</si>
  <si>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</si>
  <si>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</si>
  <si>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</si>
  <si>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</si>
  <si>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</si>
  <si>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</si>
  <si>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</si>
  <si>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</si>
  <si>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</si>
  <si>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</si>
  <si>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</si>
  <si>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</si>
  <si>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</si>
  <si>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</si>
  <si>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</si>
  <si>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</si>
  <si>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</si>
  <si>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</si>
  <si>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</si>
  <si>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</si>
  <si>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</si>
  <si>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</si>
  <si>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</si>
  <si>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</si>
  <si>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</si>
  <si>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</si>
  <si>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</si>
  <si>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</si>
  <si>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</si>
  <si>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</si>
  <si>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</si>
  <si>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</si>
  <si>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</si>
  <si>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</si>
  <si>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</si>
  <si>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</si>
  <si>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</si>
  <si>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</si>
  <si>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</si>
  <si>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</si>
  <si>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</si>
  <si>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</si>
  <si>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</si>
  <si>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</si>
  <si>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</si>
  <si>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</si>
  <si>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</si>
  <si>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</si>
  <si>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</si>
  <si>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</si>
  <si>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</si>
  <si>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</si>
  <si>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</si>
  <si>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</si>
  <si>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</si>
  <si>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</si>
  <si>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</si>
  <si>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</si>
  <si>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</si>
  <si>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</si>
  <si>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</si>
  <si>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</si>
  <si>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</si>
  <si>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</si>
  <si>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</si>
  <si>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</si>
  <si>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</si>
  <si>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</si>
  <si>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</si>
  <si>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</si>
  <si>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</si>
  <si>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</si>
  <si>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</si>
  <si>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</si>
  <si>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</si>
  <si>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</si>
  <si>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</si>
  <si>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</si>
  <si>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</si>
  <si>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</si>
  <si>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</si>
  <si>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</si>
  <si>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</si>
  <si>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</si>
  <si>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</si>
  <si>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</si>
  <si>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</si>
  <si>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</si>
  <si>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</si>
  <si>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</si>
  <si>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</si>
  <si>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</si>
  <si>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</si>
  <si>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</si>
  <si>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_______ М.М.Лазарева</t>
  </si>
  <si>
    <t xml:space="preserve">" 30 " декабря 2014 г.                                                                                    </t>
  </si>
  <si>
    <t xml:space="preserve">    Дата составления " 30  " декабря 2014г.</t>
  </si>
  <si>
    <t>Муниципальное бюджетное дошкольное образовательное учреждение детский сад общеразвивающего вида №25 п.Тимирязевский</t>
  </si>
  <si>
    <t>п. Тимирязевский, ул. Воложенина,2 "Б"</t>
  </si>
  <si>
    <t>2511039788/251101001</t>
  </si>
  <si>
    <t>Деятельность  учреждения  направлена на реализацию основных задач дошкольного образования:охрану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развития детей; воспитание, с учетом  возрастных категорий, детей гражданственности, уважения к правам и свободам  человека, любви к окружающей природе, Родине, семье; осуществление необходимой коррекции  недостатков в физическом и (или) психическом развитии  детей; взаимодействие  с семьями  детей для обеспечения  полноценного  развития детей; оказание консультативной и методической  помощи родителям (законным представителям) по вопросам воспитания, обучения и развития детей</t>
  </si>
  <si>
    <t>Учреждение в соответствии со своими  уставными  задачами, потребностями  семьи может  реализовывать услуги: обучение компъютерной грамоте; занятия хореографией, ритмикой, обучение катанию на лыжах, обучение иностранному языку, обучение шахматной грамотности, обучение игре на музыкальных инструментах, пению.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</si>
  <si>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</si>
  <si>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М.М.Лазарева</t>
  </si>
  <si>
    <t>Т.А.Коствицкая</t>
  </si>
  <si>
    <t>Заведующий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</si>
</sst>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17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5.emf" /><Relationship Id="rId12" Type="http://schemas.openxmlformats.org/officeDocument/2006/relationships/image" Target="../media/image13.emf" /><Relationship Id="rId13" Type="http://schemas.openxmlformats.org/officeDocument/2006/relationships/image" Target="../media/image2.emf" /><Relationship Id="rId14" Type="http://schemas.openxmlformats.org/officeDocument/2006/relationships/image" Target="../media/image12.emf" /><Relationship Id="rId15" Type="http://schemas.openxmlformats.org/officeDocument/2006/relationships/image" Target="../media/image10.emf" /><Relationship Id="rId16" Type="http://schemas.openxmlformats.org/officeDocument/2006/relationships/image" Target="../media/image7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4763189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5520428.91</v>
      </c>
      <c r="D7" s="46">
        <v>5520428.91</v>
      </c>
      <c r="E7" s="46">
        <v>5520428.91</v>
      </c>
      <c r="F7" s="42" t="s">
        <v>97</v>
      </c>
    </row>
    <row r="8" spans="1:6" ht="25.5">
      <c r="A8" s="42" t="s">
        <v>98</v>
      </c>
      <c r="B8" s="50" t="s">
        <v>99</v>
      </c>
      <c r="C8" s="46">
        <v>3731732.85</v>
      </c>
      <c r="D8" s="46">
        <v>3731732.85</v>
      </c>
      <c r="E8" s="46">
        <v>3731732.85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1709132.7</v>
      </c>
      <c r="D9" s="46">
        <v>1709132.7</v>
      </c>
      <c r="E9" s="46">
        <v>1709132.7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21974.77</v>
      </c>
      <c r="D10" s="46">
        <v>21974.77</v>
      </c>
      <c r="E10" s="46">
        <v>21974.77</v>
      </c>
      <c r="F10" s="42" t="s">
        <v>106</v>
      </c>
    </row>
    <row r="11" spans="1:6" ht="12.75">
      <c r="A11" s="51" t="s">
        <v>107</v>
      </c>
      <c r="B11" s="52" t="s">
        <v>108</v>
      </c>
      <c r="C11" s="53">
        <v>-3751975.89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-19624.21</v>
      </c>
      <c r="D13" s="46">
        <v>-19624.21</v>
      </c>
      <c r="E13" s="46">
        <v>-19624.21</v>
      </c>
      <c r="F13" s="42" t="s">
        <v>113</v>
      </c>
    </row>
    <row r="14" spans="1:6" ht="12.75">
      <c r="A14" s="42" t="s">
        <v>114</v>
      </c>
      <c r="B14" s="50" t="s">
        <v>115</v>
      </c>
      <c r="C14" s="46">
        <v>21355.94</v>
      </c>
      <c r="D14" s="46">
        <v>21355.94</v>
      </c>
      <c r="E14" s="46">
        <v>21355.94</v>
      </c>
      <c r="F14" s="42" t="s">
        <v>116</v>
      </c>
    </row>
    <row r="15" spans="1:6" ht="12.75">
      <c r="A15" s="51" t="s">
        <v>117</v>
      </c>
      <c r="B15" s="52" t="s">
        <v>118</v>
      </c>
      <c r="C15" s="53">
        <v>10765.07</v>
      </c>
      <c r="D15" s="53">
        <v>10765.07</v>
      </c>
      <c r="E15" s="53">
        <v>10765.07</v>
      </c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>
        <v>0</v>
      </c>
      <c r="D19" s="60">
        <v>0</v>
      </c>
      <c r="E19" s="60">
        <v>0</v>
      </c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18785020.36</v>
      </c>
      <c r="D20" s="54">
        <f>SUM(D21:D25)</f>
        <v>19038410.6</v>
      </c>
      <c r="E20" s="54">
        <f>SUM(E21:E25)</f>
        <v>19578399.6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15042958.76</v>
      </c>
      <c r="D21" s="46">
        <v>15356017</v>
      </c>
      <c r="E21" s="46">
        <v>15896006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55084</v>
      </c>
      <c r="D22" s="46">
        <v>0</v>
      </c>
      <c r="E22" s="46">
        <v>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3686977.6</v>
      </c>
      <c r="D25" s="43">
        <f>SUM(D26:D28)</f>
        <v>3682393.6</v>
      </c>
      <c r="E25" s="43">
        <f>SUM(E26:E28)</f>
        <v>3682393.6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300000</v>
      </c>
      <c r="D26" s="46">
        <v>300000</v>
      </c>
      <c r="E26" s="46">
        <v>300000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3036977.6</v>
      </c>
      <c r="D27" s="46">
        <v>3032393.6</v>
      </c>
      <c r="E27" s="46">
        <v>3032393.6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350000</v>
      </c>
      <c r="D28" s="46">
        <v>350000</v>
      </c>
      <c r="E28" s="46">
        <v>350000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18785020.360000003</v>
      </c>
      <c r="D29" s="63">
        <f>SUM(D31:D45)-D41</f>
        <v>19038410.6</v>
      </c>
      <c r="E29" s="63">
        <f>SUM(E31:E45)-E41</f>
        <v>19578399.6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12417730</v>
      </c>
      <c r="D31" s="64">
        <f t="shared" si="0"/>
        <v>12581170</v>
      </c>
      <c r="E31" s="64">
        <f t="shared" si="0"/>
        <v>13155890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50910</v>
      </c>
      <c r="D32" s="64">
        <f t="shared" si="0"/>
        <v>23600</v>
      </c>
      <c r="E32" s="64">
        <f t="shared" si="0"/>
        <v>23600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1430239</v>
      </c>
      <c r="D34" s="64">
        <f t="shared" si="0"/>
        <v>1507269</v>
      </c>
      <c r="E34" s="64">
        <f t="shared" si="0"/>
        <v>1582439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417032</v>
      </c>
      <c r="D35" s="64">
        <f t="shared" si="0"/>
        <v>408100</v>
      </c>
      <c r="E35" s="64">
        <f t="shared" si="0"/>
        <v>408100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317901</v>
      </c>
      <c r="D37" s="64">
        <f t="shared" si="0"/>
        <v>327901</v>
      </c>
      <c r="E37" s="64">
        <f t="shared" si="0"/>
        <v>332220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3795333.6</v>
      </c>
      <c r="D39" s="64">
        <f t="shared" si="0"/>
        <v>3870834.6</v>
      </c>
      <c r="E39" s="64">
        <f t="shared" si="0"/>
        <v>3756614.6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2160</v>
      </c>
      <c r="D40" s="64">
        <f t="shared" si="0"/>
        <v>2160</v>
      </c>
      <c r="E40" s="64">
        <f t="shared" si="0"/>
        <v>2160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242658.76</v>
      </c>
      <c r="D42" s="64">
        <f t="shared" si="0"/>
        <v>206320</v>
      </c>
      <c r="E42" s="64">
        <f t="shared" si="0"/>
        <v>206320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111056</v>
      </c>
      <c r="D45" s="65">
        <f>SUM(D46:D49)</f>
        <v>111056</v>
      </c>
      <c r="E45" s="65">
        <f>SUM(E46:E49)</f>
        <v>111056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3796</v>
      </c>
      <c r="D46" s="64">
        <f t="shared" si="1"/>
        <v>3796</v>
      </c>
      <c r="E46" s="64">
        <f t="shared" si="1"/>
        <v>3796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2750</v>
      </c>
      <c r="D47" s="64">
        <f t="shared" si="1"/>
        <v>2750</v>
      </c>
      <c r="E47" s="64">
        <f t="shared" si="1"/>
        <v>2750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104510</v>
      </c>
      <c r="D48" s="64">
        <f t="shared" si="1"/>
        <v>104510</v>
      </c>
      <c r="E48" s="64">
        <f t="shared" si="1"/>
        <v>104510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15042958.76</v>
      </c>
      <c r="D50" s="54">
        <f>SUM(D51:D65)-D61</f>
        <v>15356017</v>
      </c>
      <c r="E50" s="54">
        <f>SUM(E51:E65)-E61</f>
        <v>15896006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12157730</v>
      </c>
      <c r="D51" s="46">
        <v>12321170</v>
      </c>
      <c r="E51" s="46">
        <v>12895890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20190</v>
      </c>
      <c r="D52" s="46">
        <v>21200</v>
      </c>
      <c r="E52" s="46">
        <v>21200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1426440</v>
      </c>
      <c r="D54" s="46">
        <v>1503470</v>
      </c>
      <c r="E54" s="46">
        <v>1578640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239168</v>
      </c>
      <c r="D55" s="46">
        <v>238100</v>
      </c>
      <c r="E55" s="46">
        <v>238100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107901</v>
      </c>
      <c r="D57" s="46">
        <v>107901</v>
      </c>
      <c r="E57" s="46">
        <v>112220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766555</v>
      </c>
      <c r="D59" s="46">
        <v>856640</v>
      </c>
      <c r="E59" s="46">
        <v>742420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2160</v>
      </c>
      <c r="D60" s="46">
        <v>2160</v>
      </c>
      <c r="E60" s="46">
        <v>2160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2160</v>
      </c>
      <c r="D61" s="46">
        <v>2160</v>
      </c>
      <c r="E61" s="46">
        <v>2160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211758.76</v>
      </c>
      <c r="D62" s="46">
        <v>194320</v>
      </c>
      <c r="E62" s="46">
        <v>194320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111056</v>
      </c>
      <c r="D65" s="43">
        <f>SUM(D66:D69)</f>
        <v>111056</v>
      </c>
      <c r="E65" s="43">
        <f>SUM(E66:E69)</f>
        <v>111056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3796</v>
      </c>
      <c r="D66" s="48">
        <v>3796</v>
      </c>
      <c r="E66" s="48">
        <v>3796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2750</v>
      </c>
      <c r="D67" s="48">
        <v>2750</v>
      </c>
      <c r="E67" s="48">
        <v>2750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104510</v>
      </c>
      <c r="D68" s="48">
        <v>104510</v>
      </c>
      <c r="E68" s="48">
        <v>104510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55084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>
        <v>0</v>
      </c>
      <c r="E72" s="46">
        <v>0</v>
      </c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7864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/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/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18900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3686977.6</v>
      </c>
      <c r="D90" s="54">
        <f>SUM(D91:D105)-D101</f>
        <v>3682393.6</v>
      </c>
      <c r="E90" s="54">
        <f>SUM(E91:E105)-E101</f>
        <v>3682393.6</v>
      </c>
      <c r="F90" s="42" t="s">
        <v>305</v>
      </c>
    </row>
    <row r="91" spans="1:6" ht="12.75">
      <c r="A91" s="42" t="s">
        <v>306</v>
      </c>
      <c r="B91" s="50" t="s">
        <v>511</v>
      </c>
      <c r="C91" s="46">
        <v>260000</v>
      </c>
      <c r="D91" s="46">
        <v>260000</v>
      </c>
      <c r="E91" s="46">
        <v>260000</v>
      </c>
      <c r="F91" s="42" t="s">
        <v>307</v>
      </c>
    </row>
    <row r="92" spans="1:6" ht="12.75">
      <c r="A92" s="42" t="s">
        <v>308</v>
      </c>
      <c r="B92" s="50" t="s">
        <v>221</v>
      </c>
      <c r="C92" s="46">
        <v>2400</v>
      </c>
      <c r="D92" s="46">
        <v>2400</v>
      </c>
      <c r="E92" s="46">
        <v>2400</v>
      </c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3799</v>
      </c>
      <c r="D94" s="46">
        <v>3799</v>
      </c>
      <c r="E94" s="46">
        <v>3799</v>
      </c>
      <c r="F94" s="42" t="s">
        <v>313</v>
      </c>
    </row>
    <row r="95" spans="1:6" ht="12.75">
      <c r="A95" s="42" t="s">
        <v>314</v>
      </c>
      <c r="B95" s="50" t="s">
        <v>528</v>
      </c>
      <c r="C95" s="46">
        <v>170000</v>
      </c>
      <c r="D95" s="46">
        <v>170000</v>
      </c>
      <c r="E95" s="46">
        <v>170000</v>
      </c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210000</v>
      </c>
      <c r="D97" s="46">
        <v>220000</v>
      </c>
      <c r="E97" s="46">
        <v>220000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3028778.6</v>
      </c>
      <c r="D99" s="46">
        <v>3014194.6</v>
      </c>
      <c r="E99" s="46">
        <v>3014194.6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>
        <v>12000</v>
      </c>
      <c r="D102" s="46">
        <v>12000</v>
      </c>
      <c r="E102" s="46">
        <v>12000</v>
      </c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487708</v>
      </c>
      <c r="D131" s="46">
        <v>452024</v>
      </c>
      <c r="E131" s="46">
        <v>476469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29">
      <selection activeCell="E83" sqref="E83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5.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3" t="s">
        <v>557</v>
      </c>
      <c r="E2" s="123"/>
    </row>
    <row r="3" spans="1:5" ht="16.5">
      <c r="A3" s="40"/>
      <c r="B3" s="36" t="s">
        <v>493</v>
      </c>
      <c r="C3" s="37"/>
      <c r="D3" s="123" t="s">
        <v>546</v>
      </c>
      <c r="E3" s="12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547</v>
      </c>
      <c r="C5" s="37"/>
      <c r="D5" s="36" t="s">
        <v>547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542</v>
      </c>
      <c r="C10" s="134"/>
      <c r="D10" s="134"/>
      <c r="E10" s="134"/>
    </row>
    <row r="11" spans="1:5" ht="16.5">
      <c r="A11" s="40"/>
      <c r="B11" s="134" t="s">
        <v>541</v>
      </c>
      <c r="C11" s="135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548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0" t="s">
        <v>549</v>
      </c>
      <c r="D15" s="191"/>
      <c r="E15" s="192"/>
    </row>
    <row r="16" spans="2:5" ht="33.75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90" t="s">
        <v>550</v>
      </c>
      <c r="D17" s="191"/>
      <c r="E17" s="192"/>
    </row>
    <row r="18" spans="2:5" ht="17.25" thickBot="1">
      <c r="B18" s="33" t="s">
        <v>353</v>
      </c>
      <c r="C18" s="190" t="s">
        <v>551</v>
      </c>
      <c r="D18" s="191"/>
      <c r="E18" s="192"/>
    </row>
    <row r="19" spans="2:5" ht="17.25" thickBot="1">
      <c r="B19" s="33" t="s">
        <v>355</v>
      </c>
      <c r="C19" s="154" t="s">
        <v>505</v>
      </c>
      <c r="D19" s="155"/>
      <c r="E19" s="156"/>
    </row>
    <row r="20" spans="2:5" ht="33.75" thickBot="1">
      <c r="B20" s="33" t="s">
        <v>357</v>
      </c>
      <c r="C20" s="154" t="s">
        <v>545</v>
      </c>
      <c r="D20" s="155"/>
      <c r="E20" s="156"/>
    </row>
    <row r="21" spans="2:5" ht="33.75" thickBot="1">
      <c r="B21" s="33" t="s">
        <v>359</v>
      </c>
      <c r="C21" s="154" t="s">
        <v>510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86.5" customHeight="1" thickBot="1">
      <c r="B25" s="32" t="s">
        <v>361</v>
      </c>
      <c r="C25" s="190" t="s">
        <v>552</v>
      </c>
      <c r="D25" s="191"/>
      <c r="E25" s="192"/>
    </row>
    <row r="26" spans="2:5" ht="54.75" customHeight="1">
      <c r="B26" s="124" t="s">
        <v>362</v>
      </c>
      <c r="C26" s="136" t="s">
        <v>553</v>
      </c>
      <c r="D26" s="137"/>
      <c r="E26" s="138"/>
    </row>
    <row r="27" spans="2:5" ht="40.5" customHeight="1">
      <c r="B27" s="153"/>
      <c r="C27" s="139"/>
      <c r="D27" s="140"/>
      <c r="E27" s="141"/>
    </row>
    <row r="28" spans="2:5" ht="60" customHeight="1">
      <c r="B28" s="153"/>
      <c r="C28" s="139"/>
      <c r="D28" s="140"/>
      <c r="E28" s="141"/>
    </row>
    <row r="29" spans="2:5" ht="44.25" customHeight="1">
      <c r="B29" s="153"/>
      <c r="C29" s="139"/>
      <c r="D29" s="140"/>
      <c r="E29" s="141"/>
    </row>
    <row r="30" spans="2:5" ht="12.75" customHeight="1">
      <c r="B30" s="153"/>
      <c r="C30" s="139"/>
      <c r="D30" s="140"/>
      <c r="E30" s="141"/>
    </row>
    <row r="31" spans="2:5" ht="81" customHeight="1" thickBot="1">
      <c r="B31" s="125"/>
      <c r="C31" s="142"/>
      <c r="D31" s="143"/>
      <c r="E31" s="144"/>
    </row>
    <row r="32" spans="2:5" ht="20.25" customHeight="1">
      <c r="B32" s="124" t="s">
        <v>363</v>
      </c>
      <c r="C32" s="126">
        <v>5520428.91</v>
      </c>
      <c r="D32" s="127"/>
      <c r="E32" s="128"/>
    </row>
    <row r="33" spans="2:5" ht="30.75" customHeight="1" thickBot="1">
      <c r="B33" s="125"/>
      <c r="C33" s="129"/>
      <c r="D33" s="130"/>
      <c r="E33" s="131"/>
    </row>
    <row r="34" spans="2:5" ht="12.75" customHeight="1">
      <c r="B34" s="124" t="s">
        <v>364</v>
      </c>
      <c r="C34" s="126">
        <v>5520428.91</v>
      </c>
      <c r="D34" s="127"/>
      <c r="E34" s="128"/>
    </row>
    <row r="35" spans="2:5" ht="39.75" customHeight="1" thickBot="1">
      <c r="B35" s="125"/>
      <c r="C35" s="129"/>
      <c r="D35" s="130"/>
      <c r="E35" s="131"/>
    </row>
    <row r="36" spans="2:5" ht="12.75">
      <c r="B36" s="124" t="s">
        <v>365</v>
      </c>
      <c r="C36" s="160"/>
      <c r="D36" s="161"/>
      <c r="E36" s="162"/>
    </row>
    <row r="37" spans="2:5" ht="12.75">
      <c r="B37" s="153"/>
      <c r="C37" s="163"/>
      <c r="D37" s="164"/>
      <c r="E37" s="165"/>
    </row>
    <row r="38" spans="2:5" ht="28.5" customHeight="1" thickBot="1">
      <c r="B38" s="125"/>
      <c r="C38" s="166"/>
      <c r="D38" s="167"/>
      <c r="E38" s="168"/>
    </row>
    <row r="39" spans="2:5" ht="12.75" customHeight="1">
      <c r="B39" s="132" t="s">
        <v>366</v>
      </c>
      <c r="C39" s="160"/>
      <c r="D39" s="161"/>
      <c r="E39" s="162"/>
    </row>
    <row r="40" spans="2:5" ht="39" customHeight="1" thickBot="1">
      <c r="B40" s="133"/>
      <c r="C40" s="166"/>
      <c r="D40" s="167"/>
      <c r="E40" s="168"/>
    </row>
    <row r="41" spans="2:5" ht="12.75" customHeight="1">
      <c r="B41" s="124" t="s">
        <v>367</v>
      </c>
      <c r="C41" s="126">
        <v>1709132.7</v>
      </c>
      <c r="D41" s="127"/>
      <c r="E41" s="128"/>
    </row>
    <row r="42" spans="2:5" ht="39" customHeight="1" thickBot="1">
      <c r="B42" s="125"/>
      <c r="C42" s="129"/>
      <c r="D42" s="130"/>
      <c r="E42" s="131"/>
    </row>
    <row r="43" spans="2:5" ht="12.75" customHeight="1">
      <c r="B43" s="124" t="s">
        <v>368</v>
      </c>
      <c r="C43" s="126">
        <v>282813.65</v>
      </c>
      <c r="D43" s="127"/>
      <c r="E43" s="128"/>
    </row>
    <row r="44" spans="2:5" ht="24" customHeight="1" thickBot="1">
      <c r="B44" s="125"/>
      <c r="C44" s="129"/>
      <c r="D44" s="130"/>
      <c r="E44" s="131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4763189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5520428.91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33.75" thickBot="1">
      <c r="B54" s="33" t="s">
        <v>375</v>
      </c>
      <c r="C54" s="157">
        <f>'Таблица  1'!C8</f>
        <v>3731732.85</v>
      </c>
      <c r="D54" s="158"/>
      <c r="E54" s="159"/>
    </row>
    <row r="55" spans="2:5" ht="33.75" thickBot="1">
      <c r="B55" s="33" t="s">
        <v>376</v>
      </c>
      <c r="C55" s="157">
        <f>'Таблица  1'!C9</f>
        <v>1709132.7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21974.77</v>
      </c>
      <c r="D57" s="158"/>
      <c r="E57" s="159"/>
    </row>
    <row r="58" spans="2:5" ht="17.25" thickBot="1">
      <c r="B58" s="33" t="s">
        <v>378</v>
      </c>
      <c r="C58" s="157">
        <f>'Таблица  1'!C11</f>
        <v>-3751975.89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-19624.21</v>
      </c>
      <c r="D60" s="158"/>
      <c r="E60" s="159"/>
    </row>
    <row r="61" spans="2:5" ht="17.25" thickBot="1">
      <c r="B61" s="33" t="s">
        <v>380</v>
      </c>
      <c r="C61" s="157">
        <f>'Таблица  1'!C14</f>
        <v>21355.94</v>
      </c>
      <c r="D61" s="158"/>
      <c r="E61" s="159"/>
    </row>
    <row r="62" spans="2:5" ht="17.25" thickBot="1">
      <c r="B62" s="33" t="s">
        <v>381</v>
      </c>
      <c r="C62" s="157">
        <f>'Таблица  1'!C15</f>
        <v>10765.07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482</v>
      </c>
      <c r="D68" s="187"/>
      <c r="E68" s="188"/>
    </row>
    <row r="69" spans="2:5" ht="15" customHeight="1" thickBot="1">
      <c r="B69" s="169"/>
      <c r="C69" s="178" t="s">
        <v>543</v>
      </c>
      <c r="D69" s="184" t="s">
        <v>484</v>
      </c>
      <c r="E69" s="185"/>
    </row>
    <row r="70" spans="2:5" ht="50.25" customHeight="1" thickBot="1">
      <c r="B70" s="133"/>
      <c r="C70" s="179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18785020.36</v>
      </c>
      <c r="D72" s="116">
        <f>'Таблица  1'!D20</f>
        <v>19038410.6</v>
      </c>
      <c r="E72" s="116">
        <f>'Таблица  1'!E20</f>
        <v>19578399.6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15042958.76</v>
      </c>
      <c r="D74" s="81">
        <f>'Таблица  1'!D21</f>
        <v>15356017</v>
      </c>
      <c r="E74" s="81">
        <f>'Таблица  1'!E21</f>
        <v>15896006</v>
      </c>
    </row>
    <row r="75" spans="2:5" ht="17.25" thickBot="1">
      <c r="B75" s="33" t="s">
        <v>388</v>
      </c>
      <c r="C75" s="81">
        <f>'Таблица  1'!C22</f>
        <v>55084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3686977.6</v>
      </c>
      <c r="D77" s="173">
        <f>'Таблица  1'!D25</f>
        <v>3682393.6</v>
      </c>
      <c r="E77" s="173">
        <f>'Таблица  1'!E25</f>
        <v>3682393.6</v>
      </c>
    </row>
    <row r="78" spans="2:5" ht="33">
      <c r="B78" s="74" t="s">
        <v>391</v>
      </c>
      <c r="C78" s="182"/>
      <c r="D78" s="182"/>
      <c r="E78" s="182"/>
    </row>
    <row r="79" spans="2:5" ht="33.75" thickBot="1">
      <c r="B79" s="33" t="s">
        <v>535</v>
      </c>
      <c r="C79" s="183"/>
      <c r="D79" s="183"/>
      <c r="E79" s="183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18785020.360000003</v>
      </c>
      <c r="D81" s="116">
        <f>'Таблица  1'!D29</f>
        <v>19038410.6</v>
      </c>
      <c r="E81" s="116">
        <f>'Таблица  1'!E29</f>
        <v>19578399.6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12417730</v>
      </c>
      <c r="D83" s="81">
        <f>'Таблица  1'!D31</f>
        <v>12581170</v>
      </c>
      <c r="E83" s="81">
        <f>'Таблица  1'!E31</f>
        <v>13155890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50910</v>
      </c>
      <c r="D84" s="81">
        <f>'Таблица  1'!D32</f>
        <v>23600</v>
      </c>
      <c r="E84" s="81">
        <f>'Таблица  1'!E32</f>
        <v>23600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5" t="s">
        <v>419</v>
      </c>
      <c r="L85" s="175"/>
      <c r="M85" s="175"/>
    </row>
    <row r="86" spans="2:13" ht="17.25" thickBot="1">
      <c r="B86" s="33" t="s">
        <v>506</v>
      </c>
      <c r="C86" s="81">
        <f>'Таблица  1'!C34</f>
        <v>1430239</v>
      </c>
      <c r="D86" s="81">
        <f>'Таблица  1'!D34</f>
        <v>1507269</v>
      </c>
      <c r="E86" s="81">
        <f>'Таблица  1'!E34</f>
        <v>1582439</v>
      </c>
      <c r="H86" s="86">
        <f>C75-C116</f>
        <v>0</v>
      </c>
      <c r="I86" s="86">
        <f>D75-D116</f>
        <v>0</v>
      </c>
      <c r="J86" s="86">
        <f>E75-E116</f>
        <v>0</v>
      </c>
      <c r="K86" s="175"/>
      <c r="L86" s="175"/>
      <c r="M86" s="175"/>
    </row>
    <row r="87" spans="2:13" ht="16.5">
      <c r="B87" s="74" t="s">
        <v>460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5"/>
      <c r="L87" s="175"/>
      <c r="M87" s="175"/>
    </row>
    <row r="88" spans="2:13" ht="17.25" thickBot="1">
      <c r="B88" s="33" t="s">
        <v>396</v>
      </c>
      <c r="C88" s="174"/>
      <c r="D88" s="174"/>
      <c r="E88" s="174"/>
      <c r="H88" s="86">
        <f>C77-C133</f>
        <v>0</v>
      </c>
      <c r="I88" s="86">
        <f>D77-D133</f>
        <v>0</v>
      </c>
      <c r="J88" s="86">
        <f>E77-E133</f>
        <v>0</v>
      </c>
      <c r="K88" s="175"/>
      <c r="L88" s="175"/>
      <c r="M88" s="175"/>
    </row>
    <row r="89" spans="2:10" ht="17.25" thickBot="1">
      <c r="B89" s="33" t="s">
        <v>461</v>
      </c>
      <c r="C89" s="81">
        <f>'Таблица  1'!C35</f>
        <v>417032</v>
      </c>
      <c r="D89" s="81">
        <f>'Таблица  1'!D35</f>
        <v>408100</v>
      </c>
      <c r="E89" s="81">
        <f>'Таблица  1'!E35</f>
        <v>408100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242658.76</v>
      </c>
      <c r="D90" s="81">
        <f>'Таблица  1'!D42</f>
        <v>206320</v>
      </c>
      <c r="E90" s="81">
        <f>'Таблица  1'!E42</f>
        <v>206320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18785020.36</v>
      </c>
      <c r="I91" s="88">
        <f>D83+D84+D85+D86+D87+D89+D90+D91+D92+D93+D94+D95+D96+D97</f>
        <v>19038410.6</v>
      </c>
      <c r="J91" s="88">
        <f>E83+E84+E85+E86+E87+E89+E90+E91+E92+E93+E94+E95+E96+E97</f>
        <v>19578399.6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317901</v>
      </c>
      <c r="D92" s="81">
        <f>'Таблица  1'!D37</f>
        <v>327901</v>
      </c>
      <c r="E92" s="81">
        <f>'Таблица  1'!E37</f>
        <v>332220</v>
      </c>
      <c r="H92" s="89">
        <f>C99+C116+C133+C151</f>
        <v>18785020.36</v>
      </c>
      <c r="I92" s="89">
        <f>D99+D116+D133+D151</f>
        <v>19038410.6</v>
      </c>
      <c r="J92" s="89">
        <f>E99+E116+E133+E151</f>
        <v>19578399.6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3795333.6</v>
      </c>
      <c r="D94" s="81">
        <f>'Таблица  1'!D39</f>
        <v>3870834.6</v>
      </c>
      <c r="E94" s="81">
        <f>'Таблица  1'!E39</f>
        <v>3756614.6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111056</v>
      </c>
      <c r="D96" s="81">
        <f>'Таблица  1'!D45</f>
        <v>111056</v>
      </c>
      <c r="E96" s="81">
        <f>'Таблица  1'!E45</f>
        <v>111056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15042958.76</v>
      </c>
      <c r="D99" s="116">
        <f>'Таблица  1'!D50</f>
        <v>15356017</v>
      </c>
      <c r="E99" s="116">
        <f>'Таблица  1'!E50</f>
        <v>15896006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12157730</v>
      </c>
      <c r="D101" s="81">
        <f>'Таблица  1'!D51</f>
        <v>12321170</v>
      </c>
      <c r="E101" s="81">
        <f>'Таблица  1'!E51</f>
        <v>12895890</v>
      </c>
    </row>
    <row r="102" spans="2:5" ht="17.25" thickBot="1">
      <c r="B102" s="33" t="s">
        <v>470</v>
      </c>
      <c r="C102" s="81">
        <f>'Таблица  1'!C52</f>
        <v>20190</v>
      </c>
      <c r="D102" s="81">
        <f>'Таблица  1'!D52</f>
        <v>21200</v>
      </c>
      <c r="E102" s="81">
        <f>'Таблица  1'!E52</f>
        <v>21200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1426440</v>
      </c>
      <c r="D104" s="81">
        <f>'Таблица  1'!D54</f>
        <v>1503470</v>
      </c>
      <c r="E104" s="81">
        <f>'Таблица  1'!E54</f>
        <v>1578640</v>
      </c>
    </row>
    <row r="105" spans="2:5" ht="16.5">
      <c r="B105" s="74" t="s">
        <v>472</v>
      </c>
      <c r="C105" s="173">
        <f>'Таблица  1'!C56</f>
        <v>0</v>
      </c>
      <c r="D105" s="173">
        <f>'Таблица  1'!D56</f>
        <v>0</v>
      </c>
      <c r="E105" s="173">
        <f>'Таблица  1'!E56</f>
        <v>0</v>
      </c>
    </row>
    <row r="106" spans="2:5" ht="17.25" thickBot="1">
      <c r="B106" s="33" t="s">
        <v>396</v>
      </c>
      <c r="C106" s="174"/>
      <c r="D106" s="174"/>
      <c r="E106" s="174"/>
    </row>
    <row r="107" spans="2:5" ht="17.25" thickBot="1">
      <c r="B107" s="33" t="s">
        <v>473</v>
      </c>
      <c r="C107" s="81">
        <f>'Таблица  1'!C55</f>
        <v>239168</v>
      </c>
      <c r="D107" s="81">
        <f>'Таблица  1'!D55</f>
        <v>238100</v>
      </c>
      <c r="E107" s="81">
        <f>'Таблица  1'!E55</f>
        <v>238100</v>
      </c>
    </row>
    <row r="108" spans="2:5" ht="17.25" thickBot="1">
      <c r="B108" s="33" t="s">
        <v>474</v>
      </c>
      <c r="C108" s="81">
        <f>'Таблица  1'!C62</f>
        <v>211758.76</v>
      </c>
      <c r="D108" s="81">
        <f>'Таблица  1'!D62</f>
        <v>194320</v>
      </c>
      <c r="E108" s="81">
        <f>'Таблица  1'!E62</f>
        <v>194320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107901</v>
      </c>
      <c r="D110" s="81">
        <f>'Таблица  1'!D57</f>
        <v>107901</v>
      </c>
      <c r="E110" s="81">
        <f>'Таблица  1'!E57</f>
        <v>112220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766555</v>
      </c>
      <c r="D112" s="81">
        <f>'Таблица  1'!D59</f>
        <v>856640</v>
      </c>
      <c r="E112" s="81">
        <f>'Таблица  1'!E59</f>
        <v>742420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111056</v>
      </c>
      <c r="D114" s="81">
        <f>'Таблица  1'!D65</f>
        <v>111056</v>
      </c>
      <c r="E114" s="81">
        <f>'Таблица  1'!E65</f>
        <v>111056</v>
      </c>
    </row>
    <row r="115" spans="2:5" ht="33.75" thickBot="1">
      <c r="B115" s="33" t="s">
        <v>481</v>
      </c>
      <c r="C115" s="81">
        <f>'Таблица  1'!C60</f>
        <v>2160</v>
      </c>
      <c r="D115" s="81">
        <f>'Таблица  1'!D60</f>
        <v>2160</v>
      </c>
      <c r="E115" s="81">
        <f>'Таблица  1'!E60</f>
        <v>2160</v>
      </c>
    </row>
    <row r="116" spans="2:5" ht="18" thickBot="1">
      <c r="B116" s="114" t="s">
        <v>401</v>
      </c>
      <c r="C116" s="116">
        <f>'Таблица  1'!C70</f>
        <v>55084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3">
        <f>'Таблица  1'!C76</f>
        <v>0</v>
      </c>
      <c r="D122" s="173">
        <f>'Таблица  1'!D76</f>
        <v>0</v>
      </c>
      <c r="E122" s="173">
        <f>'Таблица  1'!E76</f>
        <v>0</v>
      </c>
    </row>
    <row r="123" spans="2:5" ht="17.25" thickBot="1">
      <c r="B123" s="33" t="s">
        <v>396</v>
      </c>
      <c r="C123" s="174"/>
      <c r="D123" s="174"/>
      <c r="E123" s="174"/>
    </row>
    <row r="124" spans="2:5" ht="17.25" thickBot="1">
      <c r="B124" s="33" t="s">
        <v>473</v>
      </c>
      <c r="C124" s="81">
        <f>'Таблица  1'!C75</f>
        <v>7864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18900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76">
        <f>'Таблица  1'!C90</f>
        <v>3686977.6</v>
      </c>
      <c r="D133" s="176">
        <f>'Таблица  1'!D90</f>
        <v>3682393.6</v>
      </c>
      <c r="E133" s="176">
        <f>'Таблица  1'!E90</f>
        <v>3682393.6</v>
      </c>
    </row>
    <row r="134" spans="2:5" ht="18" thickBot="1">
      <c r="B134" s="115" t="s">
        <v>426</v>
      </c>
      <c r="C134" s="177"/>
      <c r="D134" s="177"/>
      <c r="E134" s="177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260000</v>
      </c>
      <c r="D136" s="81">
        <f>'Таблица  1'!D91</f>
        <v>260000</v>
      </c>
      <c r="E136" s="81">
        <f>'Таблица  1'!E91</f>
        <v>260000</v>
      </c>
    </row>
    <row r="137" spans="2:5" ht="17.25" thickBot="1">
      <c r="B137" s="33" t="s">
        <v>470</v>
      </c>
      <c r="C137" s="81">
        <f>'Таблица  1'!C92</f>
        <v>2400</v>
      </c>
      <c r="D137" s="81">
        <f>'Таблица  1'!D92</f>
        <v>2400</v>
      </c>
      <c r="E137" s="81">
        <f>'Таблица  1'!E92</f>
        <v>2400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3799</v>
      </c>
      <c r="D139" s="81">
        <f>'Таблица  1'!D94</f>
        <v>3799</v>
      </c>
      <c r="E139" s="81">
        <f>'Таблица  1'!E94</f>
        <v>3799</v>
      </c>
    </row>
    <row r="140" spans="2:5" ht="16.5">
      <c r="B140" s="74" t="s">
        <v>472</v>
      </c>
      <c r="C140" s="173">
        <f>'Таблица  1'!C96</f>
        <v>0</v>
      </c>
      <c r="D140" s="173">
        <f>'Таблица  1'!D96</f>
        <v>0</v>
      </c>
      <c r="E140" s="173">
        <f>'Таблица  1'!E96</f>
        <v>0</v>
      </c>
    </row>
    <row r="141" spans="2:5" ht="17.25" thickBot="1">
      <c r="B141" s="33" t="s">
        <v>396</v>
      </c>
      <c r="C141" s="174"/>
      <c r="D141" s="174"/>
      <c r="E141" s="174"/>
    </row>
    <row r="142" spans="2:5" ht="17.25" thickBot="1">
      <c r="B142" s="33" t="s">
        <v>473</v>
      </c>
      <c r="C142" s="81">
        <f>'Таблица  1'!C95</f>
        <v>170000</v>
      </c>
      <c r="D142" s="81">
        <f>'Таблица  1'!D95</f>
        <v>170000</v>
      </c>
      <c r="E142" s="81">
        <f>'Таблица  1'!E95</f>
        <v>170000</v>
      </c>
    </row>
    <row r="143" spans="2:5" ht="17.25" thickBot="1">
      <c r="B143" s="33" t="s">
        <v>474</v>
      </c>
      <c r="C143" s="81">
        <f>'Таблица  1'!C102</f>
        <v>12000</v>
      </c>
      <c r="D143" s="81">
        <f>'Таблица  1'!D102</f>
        <v>12000</v>
      </c>
      <c r="E143" s="81">
        <f>'Таблица  1'!E102</f>
        <v>12000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210000</v>
      </c>
      <c r="D145" s="81">
        <f>'Таблица  1'!D97</f>
        <v>220000</v>
      </c>
      <c r="E145" s="81">
        <f>'Таблица  1'!E97</f>
        <v>220000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3028778.6</v>
      </c>
      <c r="D147" s="81">
        <f>'Таблица  1'!D99</f>
        <v>3014194.6</v>
      </c>
      <c r="E147" s="81">
        <f>'Таблица  1'!E99</f>
        <v>3014194.6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0" t="s">
        <v>454</v>
      </c>
      <c r="C151" s="170">
        <f>'Таблица  1'!C110</f>
        <v>0</v>
      </c>
      <c r="D151" s="170">
        <f>'Таблица  1'!D110</f>
        <v>0</v>
      </c>
      <c r="E151" s="170">
        <f>'Таблица  1'!E110</f>
        <v>0</v>
      </c>
    </row>
    <row r="152" spans="2:5" ht="12.75" customHeight="1">
      <c r="B152" s="181"/>
      <c r="C152" s="171"/>
      <c r="D152" s="171"/>
      <c r="E152" s="171"/>
    </row>
    <row r="153" spans="2:5" ht="3" customHeight="1" thickBot="1">
      <c r="B153" s="111"/>
      <c r="C153" s="172"/>
      <c r="D153" s="172"/>
      <c r="E153" s="17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3">
        <f>'Таблица  1'!C116</f>
        <v>0</v>
      </c>
      <c r="D159" s="173">
        <f>'Таблица  1'!D116</f>
        <v>0</v>
      </c>
      <c r="E159" s="173">
        <f>'Таблица  1'!E116</f>
        <v>0</v>
      </c>
    </row>
    <row r="160" spans="2:5" ht="17.25" thickBot="1">
      <c r="B160" s="33" t="s">
        <v>396</v>
      </c>
      <c r="C160" s="174"/>
      <c r="D160" s="174"/>
      <c r="E160" s="174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487708</v>
      </c>
      <c r="D171" s="110">
        <f>'Таблица  1'!D131</f>
        <v>452024</v>
      </c>
      <c r="E171" s="110">
        <f>'Таблица  1'!E131</f>
        <v>476469</v>
      </c>
    </row>
    <row r="172" spans="2:3" ht="16.5">
      <c r="B172" s="29"/>
      <c r="C172" s="37"/>
    </row>
    <row r="173" spans="2:3" ht="16.5">
      <c r="B173" s="36" t="s">
        <v>533</v>
      </c>
      <c r="C173" s="37" t="s">
        <v>555</v>
      </c>
    </row>
    <row r="174" spans="2:3" ht="13.5" customHeight="1">
      <c r="B174" s="38" t="s">
        <v>404</v>
      </c>
      <c r="C174" s="37"/>
    </row>
    <row r="175" spans="2:3" ht="15">
      <c r="B175" s="39" t="s">
        <v>554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556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Т.А.Коствицкая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455</v>
      </c>
      <c r="C10" s="134"/>
      <c r="D10" s="134"/>
      <c r="E10" s="134"/>
    </row>
    <row r="11" spans="1:3" ht="16.5">
      <c r="A11" s="40"/>
      <c r="B11" s="134"/>
      <c r="C11" s="193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4"/>
      <c r="D15" s="155"/>
      <c r="E15" s="156"/>
    </row>
    <row r="16" spans="2:5" ht="33.75" customHeight="1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54"/>
      <c r="D17" s="155"/>
      <c r="E17" s="156"/>
    </row>
    <row r="18" spans="2:5" ht="17.25" customHeight="1" thickBot="1">
      <c r="B18" s="33" t="s">
        <v>353</v>
      </c>
      <c r="C18" s="154" t="s">
        <v>354</v>
      </c>
      <c r="D18" s="155"/>
      <c r="E18" s="156"/>
    </row>
    <row r="19" spans="2:5" ht="17.25" thickBot="1">
      <c r="B19" s="33" t="s">
        <v>355</v>
      </c>
      <c r="C19" s="154" t="s">
        <v>356</v>
      </c>
      <c r="D19" s="155"/>
      <c r="E19" s="156"/>
    </row>
    <row r="20" spans="2:5" ht="33.75" thickBot="1">
      <c r="B20" s="33" t="s">
        <v>357</v>
      </c>
      <c r="C20" s="154" t="s">
        <v>358</v>
      </c>
      <c r="D20" s="155"/>
      <c r="E20" s="156"/>
    </row>
    <row r="21" spans="2:5" ht="33.75" customHeight="1" thickBot="1">
      <c r="B21" s="33" t="s">
        <v>359</v>
      </c>
      <c r="C21" s="154" t="s">
        <v>456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4"/>
      <c r="D25" s="155"/>
      <c r="E25" s="156"/>
    </row>
    <row r="26" spans="2:5" ht="16.5" customHeight="1">
      <c r="B26" s="124" t="s">
        <v>362</v>
      </c>
      <c r="C26" s="194"/>
      <c r="D26" s="195"/>
      <c r="E26" s="196"/>
    </row>
    <row r="27" spans="2:5" ht="16.5">
      <c r="B27" s="153"/>
      <c r="C27" s="197"/>
      <c r="D27" s="198"/>
      <c r="E27" s="199"/>
    </row>
    <row r="28" spans="2:5" ht="16.5">
      <c r="B28" s="153"/>
      <c r="C28" s="197"/>
      <c r="D28" s="198"/>
      <c r="E28" s="199"/>
    </row>
    <row r="29" spans="2:5" ht="16.5">
      <c r="B29" s="153"/>
      <c r="C29" s="197"/>
      <c r="D29" s="198"/>
      <c r="E29" s="199"/>
    </row>
    <row r="30" spans="2:5" ht="16.5">
      <c r="B30" s="153"/>
      <c r="C30" s="197"/>
      <c r="D30" s="198"/>
      <c r="E30" s="199"/>
    </row>
    <row r="31" spans="2:5" ht="17.25" thickBot="1">
      <c r="B31" s="125"/>
      <c r="C31" s="200"/>
      <c r="D31" s="201"/>
      <c r="E31" s="202"/>
    </row>
    <row r="32" spans="2:5" ht="20.25" customHeight="1">
      <c r="B32" s="124" t="s">
        <v>363</v>
      </c>
      <c r="C32" s="147">
        <v>0</v>
      </c>
      <c r="D32" s="148"/>
      <c r="E32" s="149"/>
    </row>
    <row r="33" spans="2:5" ht="30.75" customHeight="1" thickBot="1">
      <c r="B33" s="125"/>
      <c r="C33" s="150"/>
      <c r="D33" s="151"/>
      <c r="E33" s="152"/>
    </row>
    <row r="34" spans="2:5" ht="12.75" customHeight="1">
      <c r="B34" s="124" t="s">
        <v>364</v>
      </c>
      <c r="C34" s="147">
        <v>0</v>
      </c>
      <c r="D34" s="148"/>
      <c r="E34" s="149"/>
    </row>
    <row r="35" spans="2:5" ht="39.75" customHeight="1" thickBot="1">
      <c r="B35" s="125"/>
      <c r="C35" s="150"/>
      <c r="D35" s="151"/>
      <c r="E35" s="152"/>
    </row>
    <row r="36" spans="2:5" ht="12.75" customHeight="1">
      <c r="B36" s="124" t="s">
        <v>365</v>
      </c>
      <c r="C36" s="160">
        <v>0</v>
      </c>
      <c r="D36" s="161"/>
      <c r="E36" s="162"/>
    </row>
    <row r="37" spans="2:5" ht="12.75" customHeight="1">
      <c r="B37" s="153"/>
      <c r="C37" s="163"/>
      <c r="D37" s="164"/>
      <c r="E37" s="165"/>
    </row>
    <row r="38" spans="2:5" ht="28.5" customHeight="1" thickBot="1">
      <c r="B38" s="125"/>
      <c r="C38" s="166"/>
      <c r="D38" s="167"/>
      <c r="E38" s="168"/>
    </row>
    <row r="39" spans="2:5" ht="12.75" customHeight="1">
      <c r="B39" s="132" t="s">
        <v>366</v>
      </c>
      <c r="C39" s="147">
        <v>0</v>
      </c>
      <c r="D39" s="148"/>
      <c r="E39" s="149"/>
    </row>
    <row r="40" spans="2:5" ht="39" customHeight="1" thickBot="1">
      <c r="B40" s="133"/>
      <c r="C40" s="150"/>
      <c r="D40" s="151"/>
      <c r="E40" s="152"/>
    </row>
    <row r="41" spans="2:5" ht="12.75" customHeight="1">
      <c r="B41" s="124" t="s">
        <v>367</v>
      </c>
      <c r="C41" s="147">
        <v>0</v>
      </c>
      <c r="D41" s="148"/>
      <c r="E41" s="149"/>
    </row>
    <row r="42" spans="2:5" ht="39" customHeight="1" thickBot="1">
      <c r="B42" s="125"/>
      <c r="C42" s="150"/>
      <c r="D42" s="151"/>
      <c r="E42" s="152"/>
    </row>
    <row r="43" spans="2:5" ht="12.75" customHeight="1">
      <c r="B43" s="124" t="s">
        <v>368</v>
      </c>
      <c r="C43" s="147">
        <v>0</v>
      </c>
      <c r="D43" s="148"/>
      <c r="E43" s="149"/>
    </row>
    <row r="44" spans="2:5" ht="24" customHeight="1" thickBot="1">
      <c r="B44" s="125"/>
      <c r="C44" s="150"/>
      <c r="D44" s="151"/>
      <c r="E44" s="152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482</v>
      </c>
      <c r="D48" s="148"/>
      <c r="E48" s="149"/>
    </row>
    <row r="49" spans="2:5" ht="13.5" customHeight="1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4763189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5520428.91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17.25" thickBot="1">
      <c r="B54" s="33" t="s">
        <v>375</v>
      </c>
      <c r="C54" s="157">
        <f>'Таблица  1'!C8</f>
        <v>3731732.85</v>
      </c>
      <c r="D54" s="158"/>
      <c r="E54" s="159"/>
    </row>
    <row r="55" spans="2:5" ht="33.75" thickBot="1">
      <c r="B55" s="33" t="s">
        <v>376</v>
      </c>
      <c r="C55" s="157">
        <f>'Таблица  1'!C9</f>
        <v>1709132.7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21974.77</v>
      </c>
      <c r="D57" s="158"/>
      <c r="E57" s="159"/>
    </row>
    <row r="58" spans="2:5" ht="17.25" thickBot="1">
      <c r="B58" s="33" t="s">
        <v>378</v>
      </c>
      <c r="C58" s="157">
        <f>'Таблица  1'!C11</f>
        <v>-3751975.89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-19624.21</v>
      </c>
      <c r="D60" s="158"/>
      <c r="E60" s="159"/>
    </row>
    <row r="61" spans="2:5" ht="17.25" thickBot="1">
      <c r="B61" s="33" t="s">
        <v>380</v>
      </c>
      <c r="C61" s="157">
        <f>'Таблица  1'!C14</f>
        <v>21355.94</v>
      </c>
      <c r="D61" s="158"/>
      <c r="E61" s="159"/>
    </row>
    <row r="62" spans="2:5" ht="17.25" thickBot="1">
      <c r="B62" s="33" t="s">
        <v>381</v>
      </c>
      <c r="C62" s="157">
        <f>'Таблица  1'!C15</f>
        <v>10765.07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482</v>
      </c>
      <c r="D68" s="187"/>
      <c r="E68" s="188"/>
    </row>
    <row r="69" spans="2:5" ht="15" customHeight="1" thickBot="1">
      <c r="B69" s="169"/>
      <c r="C69" s="178" t="s">
        <v>483</v>
      </c>
      <c r="D69" s="184" t="s">
        <v>484</v>
      </c>
      <c r="E69" s="185"/>
    </row>
    <row r="70" spans="2:5" ht="18.75" customHeight="1" thickBot="1">
      <c r="B70" s="133"/>
      <c r="C70" s="179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18785020.36</v>
      </c>
      <c r="D72" s="81">
        <f>'Таблица  1'!D20</f>
        <v>19038410.6</v>
      </c>
      <c r="E72" s="81">
        <f>'Таблица  1'!E20</f>
        <v>19578399.6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15042958.76</v>
      </c>
      <c r="D74" s="81">
        <f>'Таблица  1'!D21</f>
        <v>15356017</v>
      </c>
      <c r="E74" s="81">
        <f>'Таблица  1'!E21</f>
        <v>15896006</v>
      </c>
    </row>
    <row r="75" spans="2:5" ht="17.25" thickBot="1">
      <c r="B75" s="33" t="s">
        <v>388</v>
      </c>
      <c r="C75" s="81">
        <f>'Таблица  1'!C22</f>
        <v>55084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3686977.6</v>
      </c>
      <c r="D77" s="173">
        <f>'Таблица  1'!D25</f>
        <v>3682393.6</v>
      </c>
      <c r="E77" s="173">
        <f>'Таблица  1'!E25</f>
        <v>3682393.6</v>
      </c>
    </row>
    <row r="78" spans="2:5" ht="33">
      <c r="B78" s="74" t="s">
        <v>391</v>
      </c>
      <c r="C78" s="182"/>
      <c r="D78" s="182"/>
      <c r="E78" s="182"/>
    </row>
    <row r="79" spans="2:5" ht="17.25" thickBot="1">
      <c r="B79" s="33" t="s">
        <v>392</v>
      </c>
      <c r="C79" s="183"/>
      <c r="D79" s="183"/>
      <c r="E79" s="183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18785020.360000003</v>
      </c>
      <c r="D81" s="81">
        <f>'Таблица  1'!D29</f>
        <v>19038410.6</v>
      </c>
      <c r="E81" s="81">
        <f>'Таблица  1'!E29</f>
        <v>19578399.6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12417730</v>
      </c>
      <c r="D83" s="81">
        <f>'Таблица  1'!D31</f>
        <v>12581170</v>
      </c>
      <c r="E83" s="81">
        <f>'Таблица  1'!E31</f>
        <v>13155890</v>
      </c>
    </row>
    <row r="84" spans="2:5" ht="17.25" thickBot="1">
      <c r="B84" s="33" t="s">
        <v>457</v>
      </c>
      <c r="C84" s="81">
        <f>'Таблица  1'!C32</f>
        <v>50910</v>
      </c>
      <c r="D84" s="81">
        <f>'Таблица  1'!D32</f>
        <v>23600</v>
      </c>
      <c r="E84" s="81">
        <f>'Таблица  1'!E32</f>
        <v>23600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1430239</v>
      </c>
      <c r="D86" s="81">
        <f>'Таблица  1'!D34</f>
        <v>1507269</v>
      </c>
      <c r="E86" s="81">
        <f>'Таблица  1'!E34</f>
        <v>1582439</v>
      </c>
    </row>
    <row r="87" spans="2:5" ht="16.5">
      <c r="B87" s="74" t="s">
        <v>460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</row>
    <row r="88" spans="2:5" ht="17.25" thickBot="1">
      <c r="B88" s="33" t="s">
        <v>396</v>
      </c>
      <c r="C88" s="174"/>
      <c r="D88" s="174"/>
      <c r="E88" s="174"/>
    </row>
    <row r="89" spans="2:5" ht="17.25" thickBot="1">
      <c r="B89" s="33" t="s">
        <v>461</v>
      </c>
      <c r="C89" s="81">
        <f>'Таблица  1'!C35</f>
        <v>417032</v>
      </c>
      <c r="D89" s="81">
        <f>'Таблица  1'!D35</f>
        <v>408100</v>
      </c>
      <c r="E89" s="81">
        <f>'Таблица  1'!E35</f>
        <v>408100</v>
      </c>
    </row>
    <row r="90" spans="2:5" ht="17.25" thickBot="1">
      <c r="B90" s="33" t="s">
        <v>462</v>
      </c>
      <c r="C90" s="81">
        <f>'Таблица  1'!C42</f>
        <v>242658.76</v>
      </c>
      <c r="D90" s="81">
        <f>'Таблица  1'!D42</f>
        <v>206320</v>
      </c>
      <c r="E90" s="81">
        <f>'Таблица  1'!E42</f>
        <v>206320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317901</v>
      </c>
      <c r="D92" s="81">
        <f>'Таблица  1'!D37</f>
        <v>327901</v>
      </c>
      <c r="E92" s="81">
        <f>'Таблица  1'!E37</f>
        <v>332220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3795333.6</v>
      </c>
      <c r="D94" s="81">
        <f>'Таблица  1'!D39</f>
        <v>3870834.6</v>
      </c>
      <c r="E94" s="81">
        <f>'Таблица  1'!E39</f>
        <v>3756614.6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111056</v>
      </c>
      <c r="D96" s="81">
        <f>'Таблица  1'!D45</f>
        <v>111056</v>
      </c>
      <c r="E96" s="81">
        <f>'Таблица  1'!E45</f>
        <v>111056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487708</v>
      </c>
      <c r="D99" s="81">
        <f>'Таблица  1'!D131</f>
        <v>452024</v>
      </c>
      <c r="E99" s="81">
        <f>'Таблица  1'!E131</f>
        <v>476469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2015-02-03T01:12:02Z</cp:lastPrinted>
  <dcterms:created xsi:type="dcterms:W3CDTF">2007-11-01T06:06:06Z</dcterms:created>
  <dcterms:modified xsi:type="dcterms:W3CDTF">2015-02-26T07:06:48Z</dcterms:modified>
  <cp:category/>
  <cp:version/>
  <cp:contentType/>
  <cp:contentStatus/>
</cp:coreProperties>
</file>