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<sst xmlns="http://schemas.openxmlformats.org/spreadsheetml/2006/main" count="1767" uniqueCount="559">
  <si>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</si>
  <si>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</si>
  <si>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</si>
  <si>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</si>
  <si>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</si>
  <si>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</si>
  <si>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</si>
  <si>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</si>
  <si>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</si>
  <si>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</si>
  <si>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</si>
  <si>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</si>
  <si>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</si>
  <si>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</si>
  <si>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</si>
  <si>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</si>
  <si>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</si>
  <si>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</si>
  <si>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</si>
  <si>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</si>
  <si>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</si>
  <si>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</si>
  <si>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</si>
  <si>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</si>
  <si>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</si>
  <si>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</si>
  <si>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</si>
  <si>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</si>
  <si>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</si>
  <si>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</si>
  <si>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</si>
  <si>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</si>
  <si>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</si>
  <si>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</si>
  <si>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</si>
  <si>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</si>
  <si>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</si>
  <si>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</si>
  <si>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</si>
  <si>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</si>
  <si>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</si>
  <si>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</si>
  <si>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</si>
  <si>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</si>
  <si>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</si>
  <si>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</si>
  <si>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</si>
  <si>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</si>
  <si>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</si>
  <si>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</si>
  <si>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</si>
  <si>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</si>
  <si>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</si>
  <si>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</si>
  <si>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</si>
  <si>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</si>
  <si>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</si>
  <si>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</si>
  <si>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</si>
  <si>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</si>
  <si>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</si>
  <si>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</si>
  <si>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</si>
  <si>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</si>
  <si>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</si>
  <si>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</si>
  <si>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</si>
  <si>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</si>
  <si>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</si>
  <si>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</si>
  <si>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</si>
  <si>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</si>
  <si>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</si>
  <si>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</si>
  <si>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</si>
  <si>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</si>
  <si>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</si>
  <si>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</si>
  <si>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</si>
  <si>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</si>
  <si>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</si>
  <si>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</si>
  <si>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</si>
  <si>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</si>
  <si>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</si>
  <si>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</si>
  <si>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</si>
  <si>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</si>
  <si>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</si>
  <si>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</si>
  <si>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</si>
  <si>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</si>
  <si>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</si>
  <si>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</si>
  <si>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</si>
  <si>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</si>
  <si>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</si>
  <si>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</si>
  <si>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</si>
  <si>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</si>
  <si>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</si>
  <si>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</si>
  <si>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</si>
  <si>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</si>
  <si>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</si>
  <si>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</si>
  <si>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</si>
  <si>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</si>
  <si>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</si>
  <si>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</si>
  <si>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</si>
  <si>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</si>
  <si>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</si>
  <si>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</si>
  <si>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</si>
  <si>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</si>
  <si>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</si>
  <si>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</si>
  <si>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</si>
  <si>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</si>
  <si>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</si>
  <si>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</si>
  <si>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</si>
  <si>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</si>
  <si>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</si>
  <si>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</si>
  <si>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</si>
  <si>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</si>
  <si>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</si>
  <si>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</si>
  <si>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</si>
  <si>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</si>
  <si>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</si>
  <si>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</si>
  <si>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</si>
  <si>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</si>
  <si>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</si>
  <si>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</si>
  <si>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</si>
  <si>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</si>
  <si>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</si>
  <si>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</si>
  <si>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</si>
  <si>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</si>
  <si>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</si>
  <si>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</si>
  <si>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</si>
  <si>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</si>
  <si>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</si>
  <si>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</si>
  <si>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</si>
  <si>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</si>
  <si>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</si>
  <si>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</si>
  <si>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</si>
  <si>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</si>
  <si>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</si>
  <si>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</si>
  <si>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</si>
  <si>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</si>
  <si>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</si>
  <si>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</si>
  <si>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</si>
  <si>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</si>
  <si>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</si>
  <si>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</si>
  <si>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</si>
  <si>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</si>
  <si>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</si>
  <si>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</si>
  <si>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</si>
  <si>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</si>
  <si>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</si>
  <si>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</si>
  <si>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</si>
  <si>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</si>
  <si>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</si>
  <si>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</si>
  <si>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</si>
  <si>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</si>
  <si>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</si>
  <si>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</si>
  <si>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</si>
  <si>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</si>
  <si>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</si>
  <si>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</si>
  <si>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</si>
  <si>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</si>
  <si>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</si>
  <si>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</si>
  <si>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</si>
  <si>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</si>
  <si>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</si>
  <si>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</si>
  <si>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</si>
  <si>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</si>
  <si>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</si>
  <si>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</si>
  <si>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</si>
  <si>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</si>
  <si>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</si>
  <si>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</si>
  <si>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</si>
  <si>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</si>
  <si>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</si>
  <si>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</si>
  <si>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</si>
  <si>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</si>
  <si>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</si>
  <si>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</si>
  <si>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</si>
  <si>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</si>
  <si>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</si>
  <si>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</si>
  <si>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</si>
  <si>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</si>
  <si>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</si>
  <si>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</si>
  <si>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</si>
  <si>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</si>
  <si>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</si>
  <si>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</si>
  <si>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</si>
  <si>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</si>
  <si>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</si>
  <si>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</si>
  <si>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</si>
  <si>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</si>
  <si>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</si>
  <si>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</si>
  <si>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</si>
  <si>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</si>
  <si>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</si>
  <si>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</si>
  <si>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</si>
  <si>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</si>
  <si>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</si>
  <si>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</si>
  <si>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</si>
  <si>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</si>
  <si>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</si>
  <si>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</si>
  <si>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</si>
  <si>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</si>
  <si>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</si>
  <si>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</si>
  <si>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</si>
  <si>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</si>
  <si>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</si>
  <si>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</si>
  <si>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</si>
  <si>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</si>
  <si>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</si>
  <si>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</si>
  <si>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</si>
  <si>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</si>
  <si>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</si>
  <si>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</si>
  <si>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</si>
  <si>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</si>
  <si>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</si>
  <si>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</si>
  <si>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</si>
  <si>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</si>
  <si>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</si>
  <si>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</si>
  <si>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</si>
  <si>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</si>
  <si>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</si>
  <si>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</si>
  <si>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</si>
  <si>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</si>
  <si>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</si>
  <si>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</si>
  <si>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</si>
  <si>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</si>
  <si>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</si>
  <si>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</si>
  <si>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</si>
  <si>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</si>
  <si>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</si>
  <si>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</si>
  <si>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</si>
  <si>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</si>
  <si>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</si>
  <si>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</si>
  <si>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</si>
  <si>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</si>
  <si>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</si>
  <si>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</si>
  <si>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</si>
  <si>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</si>
  <si>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</si>
  <si>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</si>
  <si>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</si>
  <si>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</si>
  <si>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</si>
  <si>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</si>
  <si>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</si>
  <si>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</si>
  <si>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</si>
  <si>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</si>
  <si>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</si>
  <si>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</si>
  <si>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</si>
  <si>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</si>
  <si>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</si>
  <si>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</si>
  <si>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</si>
  <si>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</si>
  <si>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</si>
  <si>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</si>
  <si>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</si>
  <si>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</si>
  <si>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</si>
  <si>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</si>
  <si>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</si>
  <si>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</si>
  <si>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</si>
  <si>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</si>
  <si>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</si>
  <si>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</si>
  <si>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</si>
  <si>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</si>
  <si>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</si>
  <si>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</si>
  <si>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</si>
  <si>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</si>
  <si>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</si>
  <si>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</si>
  <si>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</si>
  <si>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</si>
  <si>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</si>
  <si>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</si>
  <si>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</si>
  <si>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</si>
  <si>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</si>
  <si>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</si>
  <si>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</si>
  <si>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</si>
  <si>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</si>
  <si>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</si>
  <si>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</si>
  <si>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</si>
  <si>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</si>
  <si>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</si>
  <si>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</si>
  <si>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</si>
  <si>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</si>
  <si>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</si>
  <si>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</si>
  <si>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</si>
  <si>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</si>
  <si>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</si>
  <si>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</si>
  <si>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</si>
  <si>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</si>
  <si>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</si>
  <si>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</si>
  <si>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</si>
  <si>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</si>
  <si>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</si>
  <si>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</si>
  <si>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</si>
  <si>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</si>
  <si>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</si>
  <si>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</si>
  <si>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</si>
  <si>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</si>
  <si>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</si>
  <si>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</si>
  <si>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</si>
  <si>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</si>
  <si>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</si>
  <si>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</si>
  <si>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</si>
  <si>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</si>
  <si>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</si>
  <si>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</si>
  <si>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</si>
  <si>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</si>
  <si>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</si>
  <si>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</si>
  <si>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</si>
  <si>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</si>
  <si>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</si>
  <si>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</si>
  <si>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</si>
  <si>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</si>
  <si>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</si>
  <si>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</si>
  <si>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</si>
  <si>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</si>
  <si>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</si>
  <si>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</si>
  <si>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</si>
  <si>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</si>
  <si>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</si>
  <si>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</si>
  <si>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</si>
  <si>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</si>
  <si>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</si>
  <si>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</si>
  <si>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</si>
  <si>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</si>
  <si>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</si>
  <si>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</si>
  <si>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</si>
  <si>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</si>
  <si>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</si>
  <si>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</si>
  <si>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</si>
  <si>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</si>
  <si>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</si>
  <si>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</si>
  <si>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</si>
  <si>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</si>
  <si>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</si>
  <si>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</si>
  <si>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</si>
  <si>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</si>
  <si>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</si>
  <si>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</si>
  <si>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</si>
  <si>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</si>
  <si>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</si>
  <si>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</si>
  <si>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</si>
  <si>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</si>
  <si>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</si>
  <si>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</si>
  <si>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</si>
  <si>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</si>
  <si>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</si>
  <si>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</si>
  <si>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</si>
  <si>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</si>
  <si>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</si>
  <si>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</si>
  <si>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</si>
  <si>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</si>
  <si>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</si>
  <si>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</si>
  <si>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</si>
  <si>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</si>
  <si>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</si>
  <si>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</si>
  <si>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</si>
  <si>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</si>
  <si>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</si>
  <si>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</si>
  <si>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</si>
  <si>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</si>
  <si>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</si>
  <si>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</si>
  <si>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</si>
  <si>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</si>
  <si>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</si>
  <si>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</si>
  <si>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</si>
  <si>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</si>
  <si>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</si>
  <si>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</si>
  <si>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</si>
  <si>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</si>
  <si>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</si>
  <si>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</si>
  <si>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</si>
  <si>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</si>
  <si>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</si>
  <si>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</si>
  <si>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</si>
  <si>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</si>
  <si>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</si>
  <si>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</si>
  <si>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</si>
  <si>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</si>
  <si>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</si>
  <si>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</si>
  <si>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</si>
  <si>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</si>
  <si>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</si>
  <si>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</si>
  <si>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</si>
  <si>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</si>
  <si>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</si>
  <si>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</si>
  <si>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</si>
  <si>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</si>
  <si>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</si>
  <si>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</si>
  <si>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</si>
  <si>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</si>
  <si>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</si>
  <si>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</si>
  <si>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</si>
  <si>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</si>
  <si>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</si>
  <si>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</si>
  <si>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</si>
  <si>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</si>
  <si>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</si>
  <si>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</si>
  <si>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</si>
  <si>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</si>
  <si>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</si>
  <si>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</si>
  <si>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</si>
  <si>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</si>
  <si>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</si>
  <si>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</si>
  <si>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</si>
  <si>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</si>
  <si>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</si>
  <si>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</si>
  <si>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</si>
  <si>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</si>
  <si>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</si>
  <si>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</si>
  <si>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</si>
  <si>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</si>
  <si>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</si>
  <si>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</si>
  <si>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</si>
  <si>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</si>
  <si>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</si>
  <si>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</si>
  <si>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</si>
  <si>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</si>
  <si>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</si>
  <si>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</si>
  <si>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</si>
  <si>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</si>
  <si>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</si>
  <si>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</si>
  <si>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</si>
  <si>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</si>
  <si>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</si>
  <si>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</si>
  <si>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</si>
  <si>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</si>
  <si>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</si>
  <si>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</si>
  <si>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</si>
  <si>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</si>
  <si>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</si>
  <si>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</si>
  <si>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М.Е. Самодурова</t>
  </si>
  <si>
    <t>А.Н. Носова</t>
  </si>
  <si>
    <t xml:space="preserve"> " 30 "декабря   2014      г.</t>
  </si>
  <si>
    <t xml:space="preserve">" 30  "декабря  2014   г.                                                                                    </t>
  </si>
  <si>
    <t xml:space="preserve">    Дата составления " 30  " декабря   201 4   г.</t>
  </si>
  <si>
    <t>_________  М.Е. Самодурова</t>
  </si>
  <si>
    <t xml:space="preserve">Заведующий </t>
  </si>
  <si>
    <t xml:space="preserve">Муниципальное бюджетное дошкольное образоватльное учреждение "Детский сад комбинированного вида №17" г. Уссурийска Уссурийского городского округа </t>
  </si>
  <si>
    <t>692519, Приморский край, г. Уссурийск, ул. Чичерина 77А</t>
  </si>
  <si>
    <t>2511037847/251101001</t>
  </si>
  <si>
    <t>Цель – Охрана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 с учето возрастных категорий детей гражданственности, уважения к правам и свободам человека, дюбви к окружающей природе, Родине, семье; осуществление необходимой коррекции недостатков в физическом и психическом развитии детей; взаимодействие с семьями детей для обеспечения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</si>
  <si>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1) Занятия по детскому музыкально-театральному творчеству
2)Занятия хореографией                                                              3)Обучение иностранному языку                                                             4) Занятия по углубленной подготовке детей к школе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</si>
</sst>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/>
    </xf>
    <xf numFmtId="49" fontId="0" fillId="34" borderId="0" xfId="0" applyNumberFormat="1" applyFill="1" applyAlignment="1">
      <alignment vertical="center" wrapText="1"/>
    </xf>
    <xf numFmtId="2" fontId="0" fillId="34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/>
    </xf>
    <xf numFmtId="49" fontId="0" fillId="16" borderId="0" xfId="0" applyNumberFormat="1" applyFill="1" applyAlignment="1">
      <alignment vertical="center" wrapText="1"/>
    </xf>
    <xf numFmtId="2" fontId="0" fillId="16" borderId="0" xfId="0" applyNumberFormat="1" applyFill="1" applyAlignment="1">
      <alignment vertical="center"/>
    </xf>
    <xf numFmtId="2" fontId="10" fillId="42" borderId="17" xfId="54" applyNumberFormat="1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 applyProtection="1">
      <alignment vertical="top" wrapText="1"/>
      <protection/>
    </xf>
    <xf numFmtId="0" fontId="10" fillId="42" borderId="13" xfId="54" applyFont="1" applyFill="1" applyBorder="1" applyAlignment="1" applyProtection="1">
      <alignment vertical="top" wrapText="1"/>
      <protection/>
    </xf>
    <xf numFmtId="0" fontId="16" fillId="42" borderId="13" xfId="54" applyFont="1" applyFill="1" applyBorder="1" applyAlignment="1">
      <alignment vertical="top" wrapText="1"/>
      <protection/>
    </xf>
    <xf numFmtId="0" fontId="17" fillId="42" borderId="13" xfId="54" applyFont="1" applyFill="1" applyBorder="1" applyAlignment="1">
      <alignment vertical="top" wrapText="1"/>
      <protection/>
    </xf>
    <xf numFmtId="0" fontId="17" fillId="42" borderId="15" xfId="54" applyFont="1" applyFill="1" applyBorder="1" applyAlignment="1">
      <alignment vertical="top" wrapText="1"/>
      <protection/>
    </xf>
    <xf numFmtId="2" fontId="16" fillId="42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0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20" fillId="0" borderId="0" xfId="54" applyFont="1" applyBorder="1" applyAlignment="1" applyProtection="1">
      <alignment/>
      <protection locked="0"/>
    </xf>
    <xf numFmtId="0" fontId="10" fillId="0" borderId="21" xfId="54" applyNumberFormat="1" applyFont="1" applyBorder="1" applyAlignment="1" applyProtection="1">
      <alignment horizontal="left" vertical="top" wrapText="1"/>
      <protection locked="0"/>
    </xf>
    <xf numFmtId="0" fontId="10" fillId="0" borderId="22" xfId="54" applyNumberFormat="1" applyFont="1" applyBorder="1" applyAlignment="1" applyProtection="1">
      <alignment horizontal="left" vertical="top" wrapText="1"/>
      <protection locked="0"/>
    </xf>
    <xf numFmtId="0" fontId="10" fillId="0" borderId="23" xfId="54" applyNumberFormat="1" applyFont="1" applyBorder="1" applyAlignment="1" applyProtection="1">
      <alignment horizontal="left" vertical="top" wrapText="1"/>
      <protection locked="0"/>
    </xf>
    <xf numFmtId="0" fontId="0" fillId="0" borderId="25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26" xfId="0" applyNumberFormat="1" applyBorder="1" applyAlignment="1" applyProtection="1">
      <alignment horizontal="left" vertical="top" wrapText="1"/>
      <protection locked="0"/>
    </xf>
    <xf numFmtId="0" fontId="0" fillId="0" borderId="24" xfId="0" applyNumberFormat="1" applyBorder="1" applyAlignment="1" applyProtection="1">
      <alignment horizontal="left" vertical="top" wrapText="1"/>
      <protection locked="0"/>
    </xf>
    <xf numFmtId="0" fontId="0" fillId="0" borderId="16" xfId="0" applyNumberFormat="1" applyBorder="1" applyAlignment="1" applyProtection="1">
      <alignment horizontal="left" vertical="top" wrapText="1"/>
      <protection locked="0"/>
    </xf>
    <xf numFmtId="0" fontId="0" fillId="0" borderId="17" xfId="0" applyNumberForma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0" fillId="37" borderId="0" xfId="0" applyFill="1" applyBorder="1" applyAlignment="1">
      <alignment vertical="center" wrapText="1"/>
    </xf>
    <xf numFmtId="2" fontId="11" fillId="42" borderId="12" xfId="54" applyNumberFormat="1" applyFont="1" applyFill="1" applyBorder="1" applyAlignment="1">
      <alignment horizontal="center" vertical="center" wrapText="1"/>
      <protection/>
    </xf>
    <xf numFmtId="0" fontId="11" fillId="42" borderId="15" xfId="54" applyFont="1" applyFill="1" applyBorder="1" applyAlignment="1">
      <alignment horizontal="center" vertical="center" wrapText="1"/>
      <protection/>
    </xf>
    <xf numFmtId="0" fontId="11" fillId="42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42" borderId="12" xfId="54" applyFont="1" applyFill="1" applyBorder="1" applyAlignment="1" applyProtection="1">
      <alignment vertical="top" wrapText="1"/>
      <protection/>
    </xf>
    <xf numFmtId="0" fontId="17" fillId="42" borderId="15" xfId="54" applyFont="1" applyFill="1" applyBorder="1" applyAlignment="1" applyProtection="1">
      <alignment vertical="top" wrapText="1"/>
      <protection/>
    </xf>
    <xf numFmtId="2" fontId="16" fillId="42" borderId="12" xfId="54" applyNumberFormat="1" applyFont="1" applyFill="1" applyBorder="1" applyAlignment="1">
      <alignment horizontal="center" vertical="center" wrapText="1"/>
      <protection/>
    </xf>
    <xf numFmtId="2" fontId="16" fillId="42" borderId="13" xfId="54" applyNumberFormat="1" applyFont="1" applyFill="1" applyBorder="1" applyAlignment="1">
      <alignment horizontal="center" vertical="center" wrapText="1"/>
      <protection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7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3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9.emf" /><Relationship Id="rId13" Type="http://schemas.openxmlformats.org/officeDocument/2006/relationships/image" Target="../media/image2.emf" /><Relationship Id="rId14" Type="http://schemas.openxmlformats.org/officeDocument/2006/relationships/image" Target="../media/image6.emf" /><Relationship Id="rId15" Type="http://schemas.openxmlformats.org/officeDocument/2006/relationships/image" Target="../media/image1.emf" /><Relationship Id="rId16" Type="http://schemas.openxmlformats.org/officeDocument/2006/relationships/image" Target="../media/image16.emf" /><Relationship Id="rId17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85" activePane="bottomLeft" state="frozen"/>
      <selection pane="topLeft" activeCell="A1" sqref="A1"/>
      <selection pane="bottomLeft" activeCell="E102" sqref="E102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4071095.18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7366735.03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3496754.89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1534935.1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62111.16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46">
        <v>-3436812.12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46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53">
        <v>-164876.63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18868.76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2219.36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19793460.14</v>
      </c>
      <c r="D20" s="54">
        <f>SUM(D21:D25)</f>
        <v>19566444</v>
      </c>
      <c r="E20" s="54">
        <f>SUM(E21:E25)</f>
        <v>20136804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16289750.76</v>
      </c>
      <c r="D21" s="46">
        <v>16592544</v>
      </c>
      <c r="E21" s="46">
        <v>17162904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44046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3459663.38</v>
      </c>
      <c r="D25" s="43">
        <f>SUM(D26:D28)</f>
        <v>2973900</v>
      </c>
      <c r="E25" s="43">
        <f>SUM(E26:E28)</f>
        <v>2973900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272634.38</v>
      </c>
      <c r="D26" s="46">
        <v>253900</v>
      </c>
      <c r="E26" s="46">
        <v>253900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v>2872495.39</v>
      </c>
      <c r="D27" s="46">
        <v>2600000</v>
      </c>
      <c r="E27" s="46">
        <v>2600000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v>314533.61</v>
      </c>
      <c r="D28" s="46">
        <v>120000</v>
      </c>
      <c r="E28" s="46">
        <v>120000</v>
      </c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19793460.14</v>
      </c>
      <c r="D29" s="63">
        <f>SUM(D31:D45)-D41</f>
        <v>19566444</v>
      </c>
      <c r="E29" s="63">
        <f>SUM(E31:E45)-E41</f>
        <v>20136804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13827108.99</v>
      </c>
      <c r="D31" s="64">
        <f t="shared" si="0"/>
        <v>14023750</v>
      </c>
      <c r="E31" s="64">
        <f t="shared" si="0"/>
        <v>14663330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51064</v>
      </c>
      <c r="D32" s="64">
        <f t="shared" si="0"/>
        <v>23864</v>
      </c>
      <c r="E32" s="64">
        <f t="shared" si="0"/>
        <v>23864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1025852</v>
      </c>
      <c r="D34" s="64">
        <f t="shared" si="0"/>
        <v>1080982</v>
      </c>
      <c r="E34" s="64">
        <f t="shared" si="0"/>
        <v>1134792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286380</v>
      </c>
      <c r="D35" s="64">
        <f t="shared" si="0"/>
        <v>247320</v>
      </c>
      <c r="E35" s="64">
        <f t="shared" si="0"/>
        <v>247320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301384.38</v>
      </c>
      <c r="D37" s="64">
        <f t="shared" si="0"/>
        <v>254650</v>
      </c>
      <c r="E37" s="64">
        <f t="shared" si="0"/>
        <v>253600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3837633</v>
      </c>
      <c r="D39" s="64">
        <f t="shared" si="0"/>
        <v>3514800</v>
      </c>
      <c r="E39" s="64">
        <f t="shared" si="0"/>
        <v>3392820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2160</v>
      </c>
      <c r="D40" s="64">
        <f t="shared" si="0"/>
        <v>2160</v>
      </c>
      <c r="E40" s="64">
        <f t="shared" si="0"/>
        <v>2160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251059.77000000002</v>
      </c>
      <c r="D42" s="64">
        <f t="shared" si="0"/>
        <v>208100</v>
      </c>
      <c r="E42" s="64">
        <f t="shared" si="0"/>
        <v>208100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210818</v>
      </c>
      <c r="D45" s="65">
        <f>SUM(D46:D49)</f>
        <v>210818</v>
      </c>
      <c r="E45" s="65">
        <f>SUM(E46:E49)</f>
        <v>210818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1604</v>
      </c>
      <c r="D46" s="64">
        <f t="shared" si="1"/>
        <v>1604</v>
      </c>
      <c r="E46" s="64">
        <f t="shared" si="1"/>
        <v>1604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3840</v>
      </c>
      <c r="D47" s="64">
        <f t="shared" si="1"/>
        <v>3840</v>
      </c>
      <c r="E47" s="64">
        <f t="shared" si="1"/>
        <v>3840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205374</v>
      </c>
      <c r="D48" s="64">
        <f t="shared" si="1"/>
        <v>205374</v>
      </c>
      <c r="E48" s="64">
        <f t="shared" si="1"/>
        <v>205374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16289750.76</v>
      </c>
      <c r="D50" s="54">
        <f>SUM(D51:D65)-D61</f>
        <v>16592544</v>
      </c>
      <c r="E50" s="54">
        <f>SUM(E51:E65)-E61</f>
        <v>17162904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13643230</v>
      </c>
      <c r="D51" s="46">
        <v>13816750</v>
      </c>
      <c r="E51" s="46">
        <v>14456330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22420</v>
      </c>
      <c r="D52" s="46">
        <v>23540</v>
      </c>
      <c r="E52" s="46">
        <v>23540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1020970</v>
      </c>
      <c r="D54" s="46">
        <v>1076100</v>
      </c>
      <c r="E54" s="46">
        <v>1129910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252494</v>
      </c>
      <c r="D55" s="46">
        <v>246760</v>
      </c>
      <c r="E55" s="46">
        <v>246760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94650</v>
      </c>
      <c r="D57" s="46">
        <v>94650</v>
      </c>
      <c r="E57" s="46">
        <v>93600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818604</v>
      </c>
      <c r="D59" s="46">
        <v>914800</v>
      </c>
      <c r="E59" s="46">
        <v>792820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2160</v>
      </c>
      <c r="D60" s="46">
        <v>2160</v>
      </c>
      <c r="E60" s="46">
        <v>2160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2160</v>
      </c>
      <c r="D61" s="46">
        <v>2160</v>
      </c>
      <c r="E61" s="46">
        <v>2160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225538.76</v>
      </c>
      <c r="D62" s="46">
        <v>208100</v>
      </c>
      <c r="E62" s="46">
        <v>208100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209684</v>
      </c>
      <c r="D65" s="43">
        <f>SUM(D66:D69)</f>
        <v>209684</v>
      </c>
      <c r="E65" s="43">
        <f>SUM(E66:E69)</f>
        <v>209684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1604</v>
      </c>
      <c r="D66" s="48">
        <v>1604</v>
      </c>
      <c r="E66" s="48">
        <v>1604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3840</v>
      </c>
      <c r="D67" s="48">
        <v>3840</v>
      </c>
      <c r="E67" s="48">
        <v>3840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204240</v>
      </c>
      <c r="D68" s="48">
        <v>204240</v>
      </c>
      <c r="E68" s="48">
        <v>204240</v>
      </c>
      <c r="F68" s="42" t="s">
        <v>259</v>
      </c>
    </row>
    <row r="69" spans="1:6" ht="12.75">
      <c r="A69" s="42" t="s">
        <v>260</v>
      </c>
      <c r="B69" s="50" t="s">
        <v>213</v>
      </c>
      <c r="C69" s="46"/>
      <c r="D69" s="46"/>
      <c r="E69" s="46"/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44046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3326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/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10000</v>
      </c>
      <c r="D79" s="46"/>
      <c r="E79" s="46"/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3459663.38</v>
      </c>
      <c r="D90" s="54">
        <f>SUM(D91:D105)-D101</f>
        <v>2973900</v>
      </c>
      <c r="E90" s="54">
        <f>SUM(E91:E105)-E101</f>
        <v>2973900</v>
      </c>
      <c r="F90" s="42" t="s">
        <v>305</v>
      </c>
    </row>
    <row r="91" spans="1:6" ht="12.75">
      <c r="A91" s="42" t="s">
        <v>306</v>
      </c>
      <c r="B91" s="50" t="s">
        <v>511</v>
      </c>
      <c r="C91" s="46">
        <v>183878.99</v>
      </c>
      <c r="D91" s="46">
        <v>207000</v>
      </c>
      <c r="E91" s="46">
        <v>207000</v>
      </c>
      <c r="F91" s="42" t="s">
        <v>307</v>
      </c>
    </row>
    <row r="92" spans="1:6" ht="12.75">
      <c r="A92" s="42" t="s">
        <v>308</v>
      </c>
      <c r="B92" s="50" t="s">
        <v>221</v>
      </c>
      <c r="C92" s="46">
        <v>324</v>
      </c>
      <c r="D92" s="46">
        <v>324</v>
      </c>
      <c r="E92" s="46">
        <v>324</v>
      </c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>
        <v>4882</v>
      </c>
      <c r="D94" s="46">
        <v>4882</v>
      </c>
      <c r="E94" s="46">
        <v>4882</v>
      </c>
      <c r="F94" s="42" t="s">
        <v>313</v>
      </c>
    </row>
    <row r="95" spans="1:6" ht="12.75">
      <c r="A95" s="42" t="s">
        <v>314</v>
      </c>
      <c r="B95" s="50" t="s">
        <v>528</v>
      </c>
      <c r="C95" s="46">
        <v>30560</v>
      </c>
      <c r="D95" s="46">
        <v>560</v>
      </c>
      <c r="E95" s="46">
        <v>560</v>
      </c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206734.38</v>
      </c>
      <c r="D97" s="46">
        <v>160000</v>
      </c>
      <c r="E97" s="46">
        <v>160000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3009029</v>
      </c>
      <c r="D99" s="46">
        <v>2600000</v>
      </c>
      <c r="E99" s="46">
        <v>2600000</v>
      </c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>
        <v>23121.01</v>
      </c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1134</v>
      </c>
      <c r="D105" s="47">
        <f>SUM(D106:D109)</f>
        <v>1134</v>
      </c>
      <c r="E105" s="47">
        <f>SUM(E106:E109)</f>
        <v>1134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>
        <v>1134</v>
      </c>
      <c r="D108" s="48">
        <v>1134</v>
      </c>
      <c r="E108" s="48">
        <v>1134</v>
      </c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338569</v>
      </c>
      <c r="D131" s="46">
        <v>313796</v>
      </c>
      <c r="E131" s="46">
        <v>330767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03">
      <selection activeCell="E92" sqref="E9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3" t="s">
        <v>553</v>
      </c>
      <c r="E2" s="123"/>
    </row>
    <row r="3" spans="1:5" ht="16.5">
      <c r="A3" s="40"/>
      <c r="B3" s="36" t="s">
        <v>493</v>
      </c>
      <c r="C3" s="37"/>
      <c r="D3" s="123" t="s">
        <v>552</v>
      </c>
      <c r="E3" s="12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550</v>
      </c>
      <c r="C5" s="37"/>
      <c r="D5" s="78" t="s">
        <v>549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2" t="s">
        <v>347</v>
      </c>
      <c r="C9" s="132"/>
      <c r="D9" s="132"/>
      <c r="E9" s="132"/>
    </row>
    <row r="10" spans="1:5" ht="16.5">
      <c r="A10" s="40"/>
      <c r="B10" s="132" t="s">
        <v>542</v>
      </c>
      <c r="C10" s="132"/>
      <c r="D10" s="132"/>
      <c r="E10" s="132"/>
    </row>
    <row r="11" spans="1:5" ht="16.5">
      <c r="A11" s="40"/>
      <c r="B11" s="132" t="s">
        <v>541</v>
      </c>
      <c r="C11" s="13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45" t="s">
        <v>554</v>
      </c>
      <c r="D15" s="146"/>
      <c r="E15" s="147"/>
    </row>
    <row r="16" spans="2:5" ht="33.75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45" t="s">
        <v>555</v>
      </c>
      <c r="D17" s="146"/>
      <c r="E17" s="147"/>
    </row>
    <row r="18" spans="2:5" ht="17.25" thickBot="1">
      <c r="B18" s="33" t="s">
        <v>353</v>
      </c>
      <c r="C18" s="145" t="s">
        <v>556</v>
      </c>
      <c r="D18" s="146"/>
      <c r="E18" s="147"/>
    </row>
    <row r="19" spans="2:5" ht="17.25" thickBot="1">
      <c r="B19" s="33" t="s">
        <v>355</v>
      </c>
      <c r="C19" s="145" t="s">
        <v>505</v>
      </c>
      <c r="D19" s="146"/>
      <c r="E19" s="147"/>
    </row>
    <row r="20" spans="2:5" ht="33.75" thickBot="1">
      <c r="B20" s="33" t="s">
        <v>357</v>
      </c>
      <c r="C20" s="145" t="s">
        <v>545</v>
      </c>
      <c r="D20" s="146"/>
      <c r="E20" s="147"/>
    </row>
    <row r="21" spans="2:5" ht="33.75" thickBot="1">
      <c r="B21" s="33" t="s">
        <v>359</v>
      </c>
      <c r="C21" s="145" t="s">
        <v>510</v>
      </c>
      <c r="D21" s="146"/>
      <c r="E21" s="147"/>
    </row>
    <row r="22" spans="2:3" ht="16.5">
      <c r="B22" s="143"/>
      <c r="C22" s="144"/>
    </row>
    <row r="23" spans="2:5" ht="16.5">
      <c r="B23" s="149" t="s">
        <v>360</v>
      </c>
      <c r="C23" s="149"/>
      <c r="D23" s="149"/>
      <c r="E23" s="149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45" t="s">
        <v>557</v>
      </c>
      <c r="D25" s="146"/>
      <c r="E25" s="147"/>
    </row>
    <row r="26" spans="2:5" ht="54.75" customHeight="1">
      <c r="B26" s="124" t="s">
        <v>362</v>
      </c>
      <c r="C26" s="134" t="s">
        <v>558</v>
      </c>
      <c r="D26" s="135"/>
      <c r="E26" s="136"/>
    </row>
    <row r="27" spans="2:5" ht="40.5" customHeight="1">
      <c r="B27" s="148"/>
      <c r="C27" s="137"/>
      <c r="D27" s="138"/>
      <c r="E27" s="139"/>
    </row>
    <row r="28" spans="2:5" ht="60" customHeight="1">
      <c r="B28" s="148"/>
      <c r="C28" s="137"/>
      <c r="D28" s="138"/>
      <c r="E28" s="139"/>
    </row>
    <row r="29" spans="2:5" ht="44.25" customHeight="1">
      <c r="B29" s="148"/>
      <c r="C29" s="137"/>
      <c r="D29" s="138"/>
      <c r="E29" s="139"/>
    </row>
    <row r="30" spans="2:5" ht="12.75" customHeight="1">
      <c r="B30" s="148"/>
      <c r="C30" s="137"/>
      <c r="D30" s="138"/>
      <c r="E30" s="139"/>
    </row>
    <row r="31" spans="2:5" ht="81" customHeight="1" thickBot="1">
      <c r="B31" s="125"/>
      <c r="C31" s="140"/>
      <c r="D31" s="141"/>
      <c r="E31" s="142"/>
    </row>
    <row r="32" spans="2:5" ht="20.25" customHeight="1">
      <c r="B32" s="124" t="s">
        <v>363</v>
      </c>
      <c r="C32" s="126"/>
      <c r="D32" s="127"/>
      <c r="E32" s="128"/>
    </row>
    <row r="33" spans="2:5" ht="30.75" customHeight="1" thickBot="1">
      <c r="B33" s="125"/>
      <c r="C33" s="129"/>
      <c r="D33" s="130"/>
      <c r="E33" s="131"/>
    </row>
    <row r="34" spans="2:5" ht="12.75" customHeight="1">
      <c r="B34" s="124" t="s">
        <v>364</v>
      </c>
      <c r="C34" s="126">
        <v>7366735.03</v>
      </c>
      <c r="D34" s="127"/>
      <c r="E34" s="128"/>
    </row>
    <row r="35" spans="2:5" ht="39.75" customHeight="1" thickBot="1">
      <c r="B35" s="125"/>
      <c r="C35" s="129"/>
      <c r="D35" s="130"/>
      <c r="E35" s="131"/>
    </row>
    <row r="36" spans="2:5" ht="12.75">
      <c r="B36" s="124" t="s">
        <v>365</v>
      </c>
      <c r="C36" s="150">
        <v>0</v>
      </c>
      <c r="D36" s="151"/>
      <c r="E36" s="152"/>
    </row>
    <row r="37" spans="2:5" ht="12.75">
      <c r="B37" s="148"/>
      <c r="C37" s="153"/>
      <c r="D37" s="154"/>
      <c r="E37" s="155"/>
    </row>
    <row r="38" spans="2:5" ht="28.5" customHeight="1" thickBot="1">
      <c r="B38" s="125"/>
      <c r="C38" s="156"/>
      <c r="D38" s="157"/>
      <c r="E38" s="158"/>
    </row>
    <row r="39" spans="2:5" ht="12.75" customHeight="1">
      <c r="B39" s="168" t="s">
        <v>366</v>
      </c>
      <c r="C39" s="150">
        <v>0</v>
      </c>
      <c r="D39" s="151"/>
      <c r="E39" s="152"/>
    </row>
    <row r="40" spans="2:5" ht="39" customHeight="1" thickBot="1">
      <c r="B40" s="169"/>
      <c r="C40" s="156"/>
      <c r="D40" s="157"/>
      <c r="E40" s="158"/>
    </row>
    <row r="41" spans="2:5" ht="12.75" customHeight="1">
      <c r="B41" s="124" t="s">
        <v>367</v>
      </c>
      <c r="C41" s="126">
        <v>1534935.1</v>
      </c>
      <c r="D41" s="127"/>
      <c r="E41" s="128"/>
    </row>
    <row r="42" spans="2:5" ht="39" customHeight="1" thickBot="1">
      <c r="B42" s="125"/>
      <c r="C42" s="129"/>
      <c r="D42" s="130"/>
      <c r="E42" s="131"/>
    </row>
    <row r="43" spans="2:5" ht="12.75" customHeight="1">
      <c r="B43" s="124" t="s">
        <v>368</v>
      </c>
      <c r="C43" s="126">
        <v>379976.45</v>
      </c>
      <c r="D43" s="127"/>
      <c r="E43" s="128"/>
    </row>
    <row r="44" spans="2:5" ht="24" customHeight="1" thickBot="1">
      <c r="B44" s="125"/>
      <c r="C44" s="129"/>
      <c r="D44" s="130"/>
      <c r="E44" s="131"/>
    </row>
    <row r="45" spans="2:3" ht="16.5">
      <c r="B45" s="30"/>
      <c r="C45" s="28"/>
    </row>
    <row r="46" spans="2:5" ht="16.5">
      <c r="B46" s="149" t="s">
        <v>369</v>
      </c>
      <c r="C46" s="149"/>
      <c r="D46" s="149"/>
      <c r="E46" s="149"/>
    </row>
    <row r="47" spans="2:3" ht="17.25" thickBot="1">
      <c r="B47" s="30"/>
      <c r="C47" s="28"/>
    </row>
    <row r="48" spans="2:5" ht="17.25" customHeight="1">
      <c r="B48" s="124" t="s">
        <v>370</v>
      </c>
      <c r="C48" s="162" t="s">
        <v>482</v>
      </c>
      <c r="D48" s="163"/>
      <c r="E48" s="164"/>
    </row>
    <row r="49" spans="2:5" ht="13.5" thickBot="1">
      <c r="B49" s="125"/>
      <c r="C49" s="165"/>
      <c r="D49" s="166"/>
      <c r="E49" s="167"/>
    </row>
    <row r="50" spans="2:5" ht="17.25" thickBot="1">
      <c r="B50" s="33" t="s">
        <v>371</v>
      </c>
      <c r="C50" s="159">
        <f>'Таблица  1'!C5</f>
        <v>4071095.18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7366735.03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3496754.89</v>
      </c>
      <c r="D54" s="160"/>
      <c r="E54" s="161"/>
    </row>
    <row r="55" spans="2:5" ht="33.75" thickBot="1">
      <c r="B55" s="33" t="s">
        <v>376</v>
      </c>
      <c r="C55" s="159">
        <f>'Таблица  1'!C9</f>
        <v>1534935.1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62111.16</v>
      </c>
      <c r="D57" s="160"/>
      <c r="E57" s="161"/>
    </row>
    <row r="58" spans="2:5" ht="17.25" thickBot="1">
      <c r="B58" s="33" t="s">
        <v>378</v>
      </c>
      <c r="C58" s="159">
        <f>'Таблица  1'!C11</f>
        <v>-3436812.12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-164876.63</v>
      </c>
      <c r="D60" s="160"/>
      <c r="E60" s="161"/>
    </row>
    <row r="61" spans="2:5" ht="17.25" thickBot="1">
      <c r="B61" s="33" t="s">
        <v>380</v>
      </c>
      <c r="C61" s="159">
        <f>'Таблица  1'!C14</f>
        <v>18868.76</v>
      </c>
      <c r="D61" s="160"/>
      <c r="E61" s="161"/>
    </row>
    <row r="62" spans="2:5" ht="17.25" thickBot="1">
      <c r="B62" s="33" t="s">
        <v>381</v>
      </c>
      <c r="C62" s="159">
        <f>'Таблица  1'!C15</f>
        <v>2219.36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49" t="s">
        <v>383</v>
      </c>
      <c r="C66" s="149"/>
      <c r="D66" s="149"/>
      <c r="E66" s="149"/>
    </row>
    <row r="67" spans="2:3" ht="17.25" thickBot="1">
      <c r="B67" s="75"/>
      <c r="C67" s="76"/>
    </row>
    <row r="68" spans="2:5" ht="19.5" customHeight="1" thickBot="1">
      <c r="B68" s="168" t="s">
        <v>370</v>
      </c>
      <c r="C68" s="183" t="s">
        <v>482</v>
      </c>
      <c r="D68" s="184"/>
      <c r="E68" s="185"/>
    </row>
    <row r="69" spans="2:5" ht="15" customHeight="1" thickBot="1">
      <c r="B69" s="176"/>
      <c r="C69" s="179" t="s">
        <v>543</v>
      </c>
      <c r="D69" s="181" t="s">
        <v>484</v>
      </c>
      <c r="E69" s="182"/>
    </row>
    <row r="70" spans="2:5" ht="50.25" customHeight="1" thickBot="1">
      <c r="B70" s="169"/>
      <c r="C70" s="180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19793460.14</v>
      </c>
      <c r="D72" s="116">
        <f>'Таблица  1'!D20</f>
        <v>19566444</v>
      </c>
      <c r="E72" s="116">
        <f>'Таблица  1'!E20</f>
        <v>20136804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16289750.76</v>
      </c>
      <c r="D74" s="81">
        <f>'Таблица  1'!D21</f>
        <v>16592544</v>
      </c>
      <c r="E74" s="81">
        <f>'Таблица  1'!E21</f>
        <v>17162904</v>
      </c>
    </row>
    <row r="75" spans="2:5" ht="17.25" thickBot="1">
      <c r="B75" s="33" t="s">
        <v>388</v>
      </c>
      <c r="C75" s="81">
        <f>'Таблица  1'!C22</f>
        <v>44046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4">
        <f>'Таблица  1'!C25</f>
        <v>3459663.38</v>
      </c>
      <c r="D77" s="174">
        <f>'Таблица  1'!D25</f>
        <v>2973900</v>
      </c>
      <c r="E77" s="174">
        <f>'Таблица  1'!E25</f>
        <v>2973900</v>
      </c>
    </row>
    <row r="78" spans="2:5" ht="33">
      <c r="B78" s="74" t="s">
        <v>391</v>
      </c>
      <c r="C78" s="177"/>
      <c r="D78" s="177"/>
      <c r="E78" s="177"/>
    </row>
    <row r="79" spans="2:5" ht="33.75" thickBot="1">
      <c r="B79" s="33" t="s">
        <v>535</v>
      </c>
      <c r="C79" s="178"/>
      <c r="D79" s="178"/>
      <c r="E79" s="178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19793460.14</v>
      </c>
      <c r="D81" s="116">
        <f>'Таблица  1'!D29</f>
        <v>19566444</v>
      </c>
      <c r="E81" s="116">
        <f>'Таблица  1'!E29</f>
        <v>20136804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13827108.99</v>
      </c>
      <c r="D83" s="81">
        <f>'Таблица  1'!D31</f>
        <v>14023750</v>
      </c>
      <c r="E83" s="81">
        <f>'Таблица  1'!E31</f>
        <v>14663330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51064</v>
      </c>
      <c r="D84" s="81">
        <f>'Таблица  1'!D32</f>
        <v>23864</v>
      </c>
      <c r="E84" s="81">
        <f>'Таблица  1'!E32</f>
        <v>23864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0" t="s">
        <v>419</v>
      </c>
      <c r="L85" s="170"/>
      <c r="M85" s="170"/>
    </row>
    <row r="86" spans="2:13" ht="17.25" thickBot="1">
      <c r="B86" s="33" t="s">
        <v>506</v>
      </c>
      <c r="C86" s="81">
        <f>'Таблица  1'!C34</f>
        <v>1025852</v>
      </c>
      <c r="D86" s="81">
        <f>'Таблица  1'!D34</f>
        <v>1080982</v>
      </c>
      <c r="E86" s="81">
        <f>'Таблица  1'!E34</f>
        <v>1134792</v>
      </c>
      <c r="H86" s="86">
        <f>C75-C116</f>
        <v>0</v>
      </c>
      <c r="I86" s="86">
        <f>D75-D116</f>
        <v>0</v>
      </c>
      <c r="J86" s="86">
        <f>E75-E116</f>
        <v>0</v>
      </c>
      <c r="K86" s="170"/>
      <c r="L86" s="170"/>
      <c r="M86" s="170"/>
    </row>
    <row r="87" spans="2:13" ht="16.5">
      <c r="B87" s="74" t="s">
        <v>460</v>
      </c>
      <c r="C87" s="174">
        <f>'Таблица  1'!C36</f>
        <v>0</v>
      </c>
      <c r="D87" s="174">
        <f>'Таблица  1'!D36</f>
        <v>0</v>
      </c>
      <c r="E87" s="174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0"/>
      <c r="L87" s="170"/>
      <c r="M87" s="170"/>
    </row>
    <row r="88" spans="2:13" ht="17.25" thickBot="1">
      <c r="B88" s="33" t="s">
        <v>396</v>
      </c>
      <c r="C88" s="175"/>
      <c r="D88" s="175"/>
      <c r="E88" s="175"/>
      <c r="H88" s="86">
        <f>C77-C133</f>
        <v>0</v>
      </c>
      <c r="I88" s="86">
        <f>D77-D133</f>
        <v>0</v>
      </c>
      <c r="J88" s="86">
        <f>E77-E133</f>
        <v>0</v>
      </c>
      <c r="K88" s="170"/>
      <c r="L88" s="170"/>
      <c r="M88" s="170"/>
    </row>
    <row r="89" spans="2:10" ht="17.25" thickBot="1">
      <c r="B89" s="33" t="s">
        <v>461</v>
      </c>
      <c r="C89" s="81">
        <f>'Таблица  1'!C35</f>
        <v>286380</v>
      </c>
      <c r="D89" s="81">
        <f>'Таблица  1'!D35</f>
        <v>247320</v>
      </c>
      <c r="E89" s="81">
        <f>'Таблица  1'!E35</f>
        <v>247320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251059.77000000002</v>
      </c>
      <c r="D90" s="81">
        <f>'Таблица  1'!D42</f>
        <v>208100</v>
      </c>
      <c r="E90" s="81">
        <f>'Таблица  1'!E42</f>
        <v>208100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19793460.14</v>
      </c>
      <c r="I91" s="88">
        <f>D83+D84+D85+D86+D87+D89+D90+D91+D92+D93+D94+D95+D96+D97</f>
        <v>19566444</v>
      </c>
      <c r="J91" s="88">
        <f>E83+E84+E85+E86+E87+E89+E90+E91+E92+E93+E94+E95+E96+E97</f>
        <v>20136804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301384.38</v>
      </c>
      <c r="D92" s="81">
        <f>'Таблица  1'!D37</f>
        <v>254650</v>
      </c>
      <c r="E92" s="81">
        <f>'Таблица  1'!E37</f>
        <v>253600</v>
      </c>
      <c r="H92" s="89">
        <f>C99+C116+C133+C151</f>
        <v>19793460.14</v>
      </c>
      <c r="I92" s="89">
        <f>D99+D116+D133+D151</f>
        <v>19566444</v>
      </c>
      <c r="J92" s="89">
        <f>E99+E116+E133+E151</f>
        <v>20136804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3837633</v>
      </c>
      <c r="D94" s="81">
        <f>'Таблица  1'!D39</f>
        <v>3514800</v>
      </c>
      <c r="E94" s="81">
        <f>'Таблица  1'!E39</f>
        <v>3392820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210818</v>
      </c>
      <c r="D96" s="81">
        <f>'Таблица  1'!D45</f>
        <v>210818</v>
      </c>
      <c r="E96" s="81">
        <f>'Таблица  1'!E45</f>
        <v>210818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16289750.76</v>
      </c>
      <c r="D99" s="116">
        <f>'Таблица  1'!D50</f>
        <v>16592544</v>
      </c>
      <c r="E99" s="116">
        <f>'Таблица  1'!E50</f>
        <v>17162904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13643230</v>
      </c>
      <c r="D101" s="81">
        <f>'Таблица  1'!D51</f>
        <v>13816750</v>
      </c>
      <c r="E101" s="81">
        <f>'Таблица  1'!E51</f>
        <v>14456330</v>
      </c>
    </row>
    <row r="102" spans="2:5" ht="17.25" thickBot="1">
      <c r="B102" s="33" t="s">
        <v>470</v>
      </c>
      <c r="C102" s="81">
        <f>'Таблица  1'!C52</f>
        <v>22420</v>
      </c>
      <c r="D102" s="81">
        <f>'Таблица  1'!D52</f>
        <v>23540</v>
      </c>
      <c r="E102" s="81">
        <f>'Таблица  1'!E52</f>
        <v>23540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1020970</v>
      </c>
      <c r="D104" s="81">
        <f>'Таблица  1'!D54</f>
        <v>1076100</v>
      </c>
      <c r="E104" s="81">
        <f>'Таблица  1'!E54</f>
        <v>1129910</v>
      </c>
    </row>
    <row r="105" spans="2:5" ht="16.5">
      <c r="B105" s="74" t="s">
        <v>472</v>
      </c>
      <c r="C105" s="174">
        <f>'Таблица  1'!C56</f>
        <v>0</v>
      </c>
      <c r="D105" s="174">
        <f>'Таблица  1'!D56</f>
        <v>0</v>
      </c>
      <c r="E105" s="174">
        <f>'Таблица  1'!E56</f>
        <v>0</v>
      </c>
    </row>
    <row r="106" spans="2:5" ht="17.25" thickBot="1">
      <c r="B106" s="33" t="s">
        <v>396</v>
      </c>
      <c r="C106" s="175"/>
      <c r="D106" s="175"/>
      <c r="E106" s="175"/>
    </row>
    <row r="107" spans="2:5" ht="17.25" thickBot="1">
      <c r="B107" s="33" t="s">
        <v>473</v>
      </c>
      <c r="C107" s="81">
        <f>'Таблица  1'!C55</f>
        <v>252494</v>
      </c>
      <c r="D107" s="81">
        <f>'Таблица  1'!D55</f>
        <v>246760</v>
      </c>
      <c r="E107" s="81">
        <f>'Таблица  1'!E55</f>
        <v>246760</v>
      </c>
    </row>
    <row r="108" spans="2:5" ht="17.25" thickBot="1">
      <c r="B108" s="33" t="s">
        <v>474</v>
      </c>
      <c r="C108" s="81">
        <f>'Таблица  1'!C62</f>
        <v>225538.76</v>
      </c>
      <c r="D108" s="81">
        <f>'Таблица  1'!D62</f>
        <v>208100</v>
      </c>
      <c r="E108" s="81">
        <f>'Таблица  1'!E62</f>
        <v>208100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94650</v>
      </c>
      <c r="D110" s="81">
        <f>'Таблица  1'!D57</f>
        <v>94650</v>
      </c>
      <c r="E110" s="81">
        <f>'Таблица  1'!E57</f>
        <v>93600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818604</v>
      </c>
      <c r="D112" s="81">
        <f>'Таблица  1'!D59</f>
        <v>914800</v>
      </c>
      <c r="E112" s="81">
        <f>'Таблица  1'!E59</f>
        <v>792820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209684</v>
      </c>
      <c r="D114" s="81">
        <f>'Таблица  1'!D65</f>
        <v>209684</v>
      </c>
      <c r="E114" s="81">
        <f>'Таблица  1'!E65</f>
        <v>209684</v>
      </c>
    </row>
    <row r="115" spans="2:5" ht="33.75" thickBot="1">
      <c r="B115" s="33" t="s">
        <v>481</v>
      </c>
      <c r="C115" s="81">
        <f>'Таблица  1'!C60</f>
        <v>2160</v>
      </c>
      <c r="D115" s="81">
        <f>'Таблица  1'!D60</f>
        <v>2160</v>
      </c>
      <c r="E115" s="81">
        <f>'Таблица  1'!E60</f>
        <v>2160</v>
      </c>
    </row>
    <row r="116" spans="2:5" ht="18" thickBot="1">
      <c r="B116" s="114" t="s">
        <v>401</v>
      </c>
      <c r="C116" s="116">
        <f>'Таблица  1'!C70</f>
        <v>44046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4">
        <f>'Таблица  1'!C76</f>
        <v>0</v>
      </c>
      <c r="D122" s="174">
        <f>'Таблица  1'!D76</f>
        <v>0</v>
      </c>
      <c r="E122" s="174">
        <f>'Таблица  1'!E76</f>
        <v>0</v>
      </c>
    </row>
    <row r="123" spans="2:5" ht="17.25" thickBot="1">
      <c r="B123" s="33" t="s">
        <v>396</v>
      </c>
      <c r="C123" s="175"/>
      <c r="D123" s="175"/>
      <c r="E123" s="175"/>
    </row>
    <row r="124" spans="2:5" ht="17.25" thickBot="1">
      <c r="B124" s="33" t="s">
        <v>473</v>
      </c>
      <c r="C124" s="81">
        <f>'Таблица  1'!C75</f>
        <v>3326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10000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88">
        <f>'Таблица  1'!C90</f>
        <v>3459663.38</v>
      </c>
      <c r="D133" s="188">
        <f>'Таблица  1'!D90</f>
        <v>2973900</v>
      </c>
      <c r="E133" s="188">
        <f>'Таблица  1'!E90</f>
        <v>2973900</v>
      </c>
    </row>
    <row r="134" spans="2:5" ht="18" thickBot="1">
      <c r="B134" s="115" t="s">
        <v>426</v>
      </c>
      <c r="C134" s="189"/>
      <c r="D134" s="189"/>
      <c r="E134" s="18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183878.99</v>
      </c>
      <c r="D136" s="81">
        <f>'Таблица  1'!D91</f>
        <v>207000</v>
      </c>
      <c r="E136" s="81">
        <f>'Таблица  1'!E91</f>
        <v>207000</v>
      </c>
    </row>
    <row r="137" spans="2:5" ht="17.25" thickBot="1">
      <c r="B137" s="33" t="s">
        <v>470</v>
      </c>
      <c r="C137" s="81">
        <f>'Таблица  1'!C92</f>
        <v>324</v>
      </c>
      <c r="D137" s="81">
        <f>'Таблица  1'!D92</f>
        <v>324</v>
      </c>
      <c r="E137" s="81">
        <f>'Таблица  1'!E92</f>
        <v>324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4882</v>
      </c>
      <c r="D139" s="81">
        <f>'Таблица  1'!D94</f>
        <v>4882</v>
      </c>
      <c r="E139" s="81">
        <f>'Таблица  1'!E94</f>
        <v>4882</v>
      </c>
    </row>
    <row r="140" spans="2:5" ht="16.5">
      <c r="B140" s="74" t="s">
        <v>472</v>
      </c>
      <c r="C140" s="174">
        <f>'Таблица  1'!C96</f>
        <v>0</v>
      </c>
      <c r="D140" s="174">
        <f>'Таблица  1'!D96</f>
        <v>0</v>
      </c>
      <c r="E140" s="174">
        <f>'Таблица  1'!E96</f>
        <v>0</v>
      </c>
    </row>
    <row r="141" spans="2:5" ht="17.25" thickBot="1">
      <c r="B141" s="33" t="s">
        <v>396</v>
      </c>
      <c r="C141" s="175"/>
      <c r="D141" s="175"/>
      <c r="E141" s="175"/>
    </row>
    <row r="142" spans="2:5" ht="17.25" thickBot="1">
      <c r="B142" s="33" t="s">
        <v>473</v>
      </c>
      <c r="C142" s="81">
        <f>'Таблица  1'!C95</f>
        <v>30560</v>
      </c>
      <c r="D142" s="81">
        <f>'Таблица  1'!D95</f>
        <v>560</v>
      </c>
      <c r="E142" s="81">
        <f>'Таблица  1'!E95</f>
        <v>560</v>
      </c>
    </row>
    <row r="143" spans="2:5" ht="17.25" thickBot="1">
      <c r="B143" s="33" t="s">
        <v>474</v>
      </c>
      <c r="C143" s="81">
        <f>'Таблица  1'!C102</f>
        <v>23121.01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206734.38</v>
      </c>
      <c r="D145" s="81">
        <f>'Таблица  1'!D97</f>
        <v>160000</v>
      </c>
      <c r="E145" s="81">
        <f>'Таблица  1'!E97</f>
        <v>160000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3009029</v>
      </c>
      <c r="D147" s="81">
        <f>'Таблица  1'!D99</f>
        <v>2600000</v>
      </c>
      <c r="E147" s="81">
        <f>'Таблица  1'!E99</f>
        <v>2600000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1134</v>
      </c>
      <c r="D149" s="81">
        <f>'Таблица  1'!D105</f>
        <v>1134</v>
      </c>
      <c r="E149" s="81">
        <f>'Таблица  1'!E105</f>
        <v>1134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6" t="s">
        <v>454</v>
      </c>
      <c r="C151" s="171">
        <f>'Таблица  1'!C110</f>
        <v>0</v>
      </c>
      <c r="D151" s="171">
        <f>'Таблица  1'!D110</f>
        <v>0</v>
      </c>
      <c r="E151" s="171">
        <f>'Таблица  1'!E110</f>
        <v>0</v>
      </c>
    </row>
    <row r="152" spans="2:5" ht="12.75" customHeight="1">
      <c r="B152" s="187"/>
      <c r="C152" s="172"/>
      <c r="D152" s="172"/>
      <c r="E152" s="172"/>
    </row>
    <row r="153" spans="2:5" ht="3" customHeight="1" thickBot="1">
      <c r="B153" s="111"/>
      <c r="C153" s="173"/>
      <c r="D153" s="173"/>
      <c r="E153" s="173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4">
        <f>'Таблица  1'!C116</f>
        <v>0</v>
      </c>
      <c r="D159" s="174">
        <f>'Таблица  1'!D116</f>
        <v>0</v>
      </c>
      <c r="E159" s="174">
        <f>'Таблица  1'!E116</f>
        <v>0</v>
      </c>
    </row>
    <row r="160" spans="2:5" ht="17.25" thickBot="1">
      <c r="B160" s="33" t="s">
        <v>396</v>
      </c>
      <c r="C160" s="175"/>
      <c r="D160" s="175"/>
      <c r="E160" s="175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338569</v>
      </c>
      <c r="D171" s="110">
        <f>'Таблица  1'!D131</f>
        <v>313796</v>
      </c>
      <c r="E171" s="110">
        <f>'Таблица  1'!E131</f>
        <v>330767</v>
      </c>
    </row>
    <row r="172" spans="2:3" ht="16.5">
      <c r="B172" s="29"/>
      <c r="C172" s="37"/>
    </row>
    <row r="173" spans="2:3" ht="16.5">
      <c r="B173" s="36" t="s">
        <v>533</v>
      </c>
      <c r="C173" s="119" t="s">
        <v>547</v>
      </c>
    </row>
    <row r="174" spans="2:3" ht="13.5" customHeight="1">
      <c r="B174" s="38" t="s">
        <v>404</v>
      </c>
      <c r="C174" s="37"/>
    </row>
    <row r="175" spans="2:3" ht="15">
      <c r="B175" s="39" t="s">
        <v>546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119" t="s">
        <v>548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А.Н. Носова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C159:C160"/>
    <mergeCell ref="D159:D160"/>
    <mergeCell ref="E159:E160"/>
    <mergeCell ref="C87:C88"/>
    <mergeCell ref="D87:D88"/>
    <mergeCell ref="C122:C123"/>
    <mergeCell ref="C140:C141"/>
    <mergeCell ref="C151:C153"/>
    <mergeCell ref="E133:E134"/>
    <mergeCell ref="E105:E106"/>
    <mergeCell ref="C60:E60"/>
    <mergeCell ref="C61:E61"/>
    <mergeCell ref="C43:E44"/>
    <mergeCell ref="C41:E42"/>
    <mergeCell ref="B151:B152"/>
    <mergeCell ref="C133:C134"/>
    <mergeCell ref="C77:C79"/>
    <mergeCell ref="D77:D79"/>
    <mergeCell ref="D105:D106"/>
    <mergeCell ref="D133:D134"/>
    <mergeCell ref="E77:E79"/>
    <mergeCell ref="C64:E64"/>
    <mergeCell ref="C105:C106"/>
    <mergeCell ref="C62:E62"/>
    <mergeCell ref="C69:C70"/>
    <mergeCell ref="C19:E19"/>
    <mergeCell ref="D69:E69"/>
    <mergeCell ref="C63:E63"/>
    <mergeCell ref="C68:E68"/>
    <mergeCell ref="C50:E50"/>
    <mergeCell ref="K85:M88"/>
    <mergeCell ref="B66:E66"/>
    <mergeCell ref="D151:D153"/>
    <mergeCell ref="E151:E153"/>
    <mergeCell ref="E87:E88"/>
    <mergeCell ref="D140:D141"/>
    <mergeCell ref="D122:D123"/>
    <mergeCell ref="E122:E123"/>
    <mergeCell ref="E140:E141"/>
    <mergeCell ref="B68:B70"/>
    <mergeCell ref="C59:E59"/>
    <mergeCell ref="C56:E56"/>
    <mergeCell ref="C51:E51"/>
    <mergeCell ref="C57:E57"/>
    <mergeCell ref="C53:E53"/>
    <mergeCell ref="C58:E58"/>
    <mergeCell ref="C55:E55"/>
    <mergeCell ref="C54:E54"/>
    <mergeCell ref="B36:B38"/>
    <mergeCell ref="C36:E38"/>
    <mergeCell ref="C52:E52"/>
    <mergeCell ref="B43:B44"/>
    <mergeCell ref="B48:B49"/>
    <mergeCell ref="B46:E46"/>
    <mergeCell ref="C48:E49"/>
    <mergeCell ref="B39:B40"/>
    <mergeCell ref="B41:B42"/>
    <mergeCell ref="C39:E40"/>
    <mergeCell ref="C15:E15"/>
    <mergeCell ref="C16:E16"/>
    <mergeCell ref="C17:E17"/>
    <mergeCell ref="C18:E18"/>
    <mergeCell ref="B26:B31"/>
    <mergeCell ref="B32:B33"/>
    <mergeCell ref="C20:E20"/>
    <mergeCell ref="C21:E21"/>
    <mergeCell ref="B23:E23"/>
    <mergeCell ref="C25:E25"/>
    <mergeCell ref="D2:E2"/>
    <mergeCell ref="D3:E3"/>
    <mergeCell ref="B34:B35"/>
    <mergeCell ref="C34:E35"/>
    <mergeCell ref="B9:E9"/>
    <mergeCell ref="B10:E10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2" t="s">
        <v>347</v>
      </c>
      <c r="C9" s="132"/>
      <c r="D9" s="132"/>
      <c r="E9" s="132"/>
    </row>
    <row r="10" spans="1:5" ht="16.5">
      <c r="A10" s="40"/>
      <c r="B10" s="132" t="s">
        <v>455</v>
      </c>
      <c r="C10" s="132"/>
      <c r="D10" s="132"/>
      <c r="E10" s="132"/>
    </row>
    <row r="11" spans="1:3" ht="16.5">
      <c r="A11" s="40"/>
      <c r="B11" s="132"/>
      <c r="C11" s="190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45"/>
      <c r="D15" s="146"/>
      <c r="E15" s="147"/>
    </row>
    <row r="16" spans="2:5" ht="33.75" customHeight="1" thickBot="1">
      <c r="B16" s="33" t="s">
        <v>350</v>
      </c>
      <c r="C16" s="145" t="s">
        <v>351</v>
      </c>
      <c r="D16" s="146"/>
      <c r="E16" s="147"/>
    </row>
    <row r="17" spans="2:5" ht="37.5" customHeight="1" thickBot="1">
      <c r="B17" s="33" t="s">
        <v>352</v>
      </c>
      <c r="C17" s="145"/>
      <c r="D17" s="146"/>
      <c r="E17" s="147"/>
    </row>
    <row r="18" spans="2:5" ht="17.25" customHeight="1" thickBot="1">
      <c r="B18" s="33" t="s">
        <v>353</v>
      </c>
      <c r="C18" s="145" t="s">
        <v>354</v>
      </c>
      <c r="D18" s="146"/>
      <c r="E18" s="147"/>
    </row>
    <row r="19" spans="2:5" ht="17.25" thickBot="1">
      <c r="B19" s="33" t="s">
        <v>355</v>
      </c>
      <c r="C19" s="145" t="s">
        <v>356</v>
      </c>
      <c r="D19" s="146"/>
      <c r="E19" s="147"/>
    </row>
    <row r="20" spans="2:5" ht="33.75" thickBot="1">
      <c r="B20" s="33" t="s">
        <v>357</v>
      </c>
      <c r="C20" s="145" t="s">
        <v>358</v>
      </c>
      <c r="D20" s="146"/>
      <c r="E20" s="147"/>
    </row>
    <row r="21" spans="2:5" ht="33.75" customHeight="1" thickBot="1">
      <c r="B21" s="33" t="s">
        <v>359</v>
      </c>
      <c r="C21" s="145" t="s">
        <v>456</v>
      </c>
      <c r="D21" s="146"/>
      <c r="E21" s="147"/>
    </row>
    <row r="22" spans="2:3" ht="16.5">
      <c r="B22" s="143"/>
      <c r="C22" s="144"/>
    </row>
    <row r="23" spans="2:5" ht="16.5">
      <c r="B23" s="149" t="s">
        <v>360</v>
      </c>
      <c r="C23" s="149"/>
      <c r="D23" s="149"/>
      <c r="E23" s="149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45"/>
      <c r="D25" s="146"/>
      <c r="E25" s="147"/>
    </row>
    <row r="26" spans="2:5" ht="16.5" customHeight="1">
      <c r="B26" s="124" t="s">
        <v>362</v>
      </c>
      <c r="C26" s="191"/>
      <c r="D26" s="192"/>
      <c r="E26" s="193"/>
    </row>
    <row r="27" spans="2:5" ht="16.5">
      <c r="B27" s="148"/>
      <c r="C27" s="194"/>
      <c r="D27" s="195"/>
      <c r="E27" s="196"/>
    </row>
    <row r="28" spans="2:5" ht="16.5">
      <c r="B28" s="148"/>
      <c r="C28" s="194"/>
      <c r="D28" s="195"/>
      <c r="E28" s="196"/>
    </row>
    <row r="29" spans="2:5" ht="16.5">
      <c r="B29" s="148"/>
      <c r="C29" s="194"/>
      <c r="D29" s="195"/>
      <c r="E29" s="196"/>
    </row>
    <row r="30" spans="2:5" ht="16.5">
      <c r="B30" s="148"/>
      <c r="C30" s="194"/>
      <c r="D30" s="195"/>
      <c r="E30" s="196"/>
    </row>
    <row r="31" spans="2:5" ht="17.25" thickBot="1">
      <c r="B31" s="125"/>
      <c r="C31" s="197"/>
      <c r="D31" s="198"/>
      <c r="E31" s="199"/>
    </row>
    <row r="32" spans="2:5" ht="20.25" customHeight="1">
      <c r="B32" s="124" t="s">
        <v>363</v>
      </c>
      <c r="C32" s="162">
        <v>0</v>
      </c>
      <c r="D32" s="163"/>
      <c r="E32" s="164"/>
    </row>
    <row r="33" spans="2:5" ht="30.75" customHeight="1" thickBot="1">
      <c r="B33" s="125"/>
      <c r="C33" s="165"/>
      <c r="D33" s="166"/>
      <c r="E33" s="167"/>
    </row>
    <row r="34" spans="2:5" ht="12.75" customHeight="1">
      <c r="B34" s="124" t="s">
        <v>364</v>
      </c>
      <c r="C34" s="162">
        <v>0</v>
      </c>
      <c r="D34" s="163"/>
      <c r="E34" s="164"/>
    </row>
    <row r="35" spans="2:5" ht="39.75" customHeight="1" thickBot="1">
      <c r="B35" s="125"/>
      <c r="C35" s="165"/>
      <c r="D35" s="166"/>
      <c r="E35" s="167"/>
    </row>
    <row r="36" spans="2:5" ht="12.75" customHeight="1">
      <c r="B36" s="124" t="s">
        <v>365</v>
      </c>
      <c r="C36" s="150">
        <v>0</v>
      </c>
      <c r="D36" s="151"/>
      <c r="E36" s="152"/>
    </row>
    <row r="37" spans="2:5" ht="12.75" customHeight="1">
      <c r="B37" s="148"/>
      <c r="C37" s="153"/>
      <c r="D37" s="154"/>
      <c r="E37" s="155"/>
    </row>
    <row r="38" spans="2:5" ht="28.5" customHeight="1" thickBot="1">
      <c r="B38" s="125"/>
      <c r="C38" s="156"/>
      <c r="D38" s="157"/>
      <c r="E38" s="158"/>
    </row>
    <row r="39" spans="2:5" ht="12.75" customHeight="1">
      <c r="B39" s="168" t="s">
        <v>366</v>
      </c>
      <c r="C39" s="162">
        <v>0</v>
      </c>
      <c r="D39" s="163"/>
      <c r="E39" s="164"/>
    </row>
    <row r="40" spans="2:5" ht="39" customHeight="1" thickBot="1">
      <c r="B40" s="169"/>
      <c r="C40" s="165"/>
      <c r="D40" s="166"/>
      <c r="E40" s="167"/>
    </row>
    <row r="41" spans="2:5" ht="12.75" customHeight="1">
      <c r="B41" s="124" t="s">
        <v>367</v>
      </c>
      <c r="C41" s="162">
        <v>0</v>
      </c>
      <c r="D41" s="163"/>
      <c r="E41" s="164"/>
    </row>
    <row r="42" spans="2:5" ht="39" customHeight="1" thickBot="1">
      <c r="B42" s="125"/>
      <c r="C42" s="165"/>
      <c r="D42" s="166"/>
      <c r="E42" s="167"/>
    </row>
    <row r="43" spans="2:5" ht="12.75" customHeight="1">
      <c r="B43" s="124" t="s">
        <v>368</v>
      </c>
      <c r="C43" s="162">
        <v>0</v>
      </c>
      <c r="D43" s="163"/>
      <c r="E43" s="164"/>
    </row>
    <row r="44" spans="2:5" ht="24" customHeight="1" thickBot="1">
      <c r="B44" s="125"/>
      <c r="C44" s="165"/>
      <c r="D44" s="166"/>
      <c r="E44" s="167"/>
    </row>
    <row r="45" spans="2:3" ht="16.5">
      <c r="B45" s="30"/>
      <c r="C45" s="28"/>
    </row>
    <row r="46" spans="2:5" ht="16.5">
      <c r="B46" s="149" t="s">
        <v>369</v>
      </c>
      <c r="C46" s="149"/>
      <c r="D46" s="149"/>
      <c r="E46" s="149"/>
    </row>
    <row r="47" spans="2:3" ht="17.25" thickBot="1">
      <c r="B47" s="30"/>
      <c r="C47" s="28"/>
    </row>
    <row r="48" spans="2:5" ht="17.25" customHeight="1">
      <c r="B48" s="124" t="s">
        <v>370</v>
      </c>
      <c r="C48" s="162" t="s">
        <v>482</v>
      </c>
      <c r="D48" s="163"/>
      <c r="E48" s="164"/>
    </row>
    <row r="49" spans="2:5" ht="13.5" customHeight="1" thickBot="1">
      <c r="B49" s="125"/>
      <c r="C49" s="165"/>
      <c r="D49" s="166"/>
      <c r="E49" s="167"/>
    </row>
    <row r="50" spans="2:5" ht="17.25" thickBot="1">
      <c r="B50" s="33" t="s">
        <v>371</v>
      </c>
      <c r="C50" s="159">
        <f>'Таблица  1'!C5</f>
        <v>4071095.18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7366735.03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3496754.89</v>
      </c>
      <c r="D54" s="160"/>
      <c r="E54" s="161"/>
    </row>
    <row r="55" spans="2:5" ht="33.75" thickBot="1">
      <c r="B55" s="33" t="s">
        <v>376</v>
      </c>
      <c r="C55" s="159">
        <f>'Таблица  1'!C9</f>
        <v>1534935.1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62111.16</v>
      </c>
      <c r="D57" s="160"/>
      <c r="E57" s="161"/>
    </row>
    <row r="58" spans="2:5" ht="17.25" thickBot="1">
      <c r="B58" s="33" t="s">
        <v>378</v>
      </c>
      <c r="C58" s="159">
        <f>'Таблица  1'!C11</f>
        <v>-3436812.12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-164876.63</v>
      </c>
      <c r="D60" s="160"/>
      <c r="E60" s="161"/>
    </row>
    <row r="61" spans="2:5" ht="17.25" thickBot="1">
      <c r="B61" s="33" t="s">
        <v>380</v>
      </c>
      <c r="C61" s="159">
        <f>'Таблица  1'!C14</f>
        <v>18868.76</v>
      </c>
      <c r="D61" s="160"/>
      <c r="E61" s="161"/>
    </row>
    <row r="62" spans="2:5" ht="17.25" thickBot="1">
      <c r="B62" s="33" t="s">
        <v>381</v>
      </c>
      <c r="C62" s="159">
        <f>'Таблица  1'!C15</f>
        <v>2219.36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49" t="s">
        <v>383</v>
      </c>
      <c r="C66" s="149"/>
      <c r="D66" s="149"/>
      <c r="E66" s="149"/>
    </row>
    <row r="67" spans="2:3" ht="17.25" thickBot="1">
      <c r="B67" s="75"/>
      <c r="C67" s="76"/>
    </row>
    <row r="68" spans="2:5" ht="19.5" customHeight="1" thickBot="1">
      <c r="B68" s="168" t="s">
        <v>370</v>
      </c>
      <c r="C68" s="183" t="s">
        <v>482</v>
      </c>
      <c r="D68" s="184"/>
      <c r="E68" s="185"/>
    </row>
    <row r="69" spans="2:5" ht="15" customHeight="1" thickBot="1">
      <c r="B69" s="176"/>
      <c r="C69" s="179" t="s">
        <v>483</v>
      </c>
      <c r="D69" s="181" t="s">
        <v>484</v>
      </c>
      <c r="E69" s="182"/>
    </row>
    <row r="70" spans="2:5" ht="18.75" customHeight="1" thickBot="1">
      <c r="B70" s="169"/>
      <c r="C70" s="180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19793460.14</v>
      </c>
      <c r="D72" s="81">
        <f>'Таблица  1'!D20</f>
        <v>19566444</v>
      </c>
      <c r="E72" s="81">
        <f>'Таблица  1'!E20</f>
        <v>20136804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16289750.76</v>
      </c>
      <c r="D74" s="81">
        <f>'Таблица  1'!D21</f>
        <v>16592544</v>
      </c>
      <c r="E74" s="81">
        <f>'Таблица  1'!E21</f>
        <v>17162904</v>
      </c>
    </row>
    <row r="75" spans="2:5" ht="17.25" thickBot="1">
      <c r="B75" s="33" t="s">
        <v>388</v>
      </c>
      <c r="C75" s="81">
        <f>'Таблица  1'!C22</f>
        <v>44046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4">
        <f>'Таблица  1'!C25</f>
        <v>3459663.38</v>
      </c>
      <c r="D77" s="174">
        <f>'Таблица  1'!D25</f>
        <v>2973900</v>
      </c>
      <c r="E77" s="174">
        <f>'Таблица  1'!E25</f>
        <v>2973900</v>
      </c>
    </row>
    <row r="78" spans="2:5" ht="33">
      <c r="B78" s="74" t="s">
        <v>391</v>
      </c>
      <c r="C78" s="177"/>
      <c r="D78" s="177"/>
      <c r="E78" s="177"/>
    </row>
    <row r="79" spans="2:5" ht="17.25" thickBot="1">
      <c r="B79" s="33" t="s">
        <v>392</v>
      </c>
      <c r="C79" s="178"/>
      <c r="D79" s="178"/>
      <c r="E79" s="178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19793460.14</v>
      </c>
      <c r="D81" s="81">
        <f>'Таблица  1'!D29</f>
        <v>19566444</v>
      </c>
      <c r="E81" s="81">
        <f>'Таблица  1'!E29</f>
        <v>20136804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13827108.99</v>
      </c>
      <c r="D83" s="81">
        <f>'Таблица  1'!D31</f>
        <v>14023750</v>
      </c>
      <c r="E83" s="81">
        <f>'Таблица  1'!E31</f>
        <v>14663330</v>
      </c>
    </row>
    <row r="84" spans="2:5" ht="17.25" thickBot="1">
      <c r="B84" s="33" t="s">
        <v>457</v>
      </c>
      <c r="C84" s="81">
        <f>'Таблица  1'!C32</f>
        <v>51064</v>
      </c>
      <c r="D84" s="81">
        <f>'Таблица  1'!D32</f>
        <v>23864</v>
      </c>
      <c r="E84" s="81">
        <f>'Таблица  1'!E32</f>
        <v>23864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1025852</v>
      </c>
      <c r="D86" s="81">
        <f>'Таблица  1'!D34</f>
        <v>1080982</v>
      </c>
      <c r="E86" s="81">
        <f>'Таблица  1'!E34</f>
        <v>1134792</v>
      </c>
    </row>
    <row r="87" spans="2:5" ht="16.5">
      <c r="B87" s="74" t="s">
        <v>460</v>
      </c>
      <c r="C87" s="174">
        <f>'Таблица  1'!C36</f>
        <v>0</v>
      </c>
      <c r="D87" s="174">
        <f>'Таблица  1'!D36</f>
        <v>0</v>
      </c>
      <c r="E87" s="174">
        <f>'Таблица  1'!E36</f>
        <v>0</v>
      </c>
    </row>
    <row r="88" spans="2:5" ht="17.25" thickBot="1">
      <c r="B88" s="33" t="s">
        <v>396</v>
      </c>
      <c r="C88" s="175"/>
      <c r="D88" s="175"/>
      <c r="E88" s="175"/>
    </row>
    <row r="89" spans="2:5" ht="17.25" thickBot="1">
      <c r="B89" s="33" t="s">
        <v>461</v>
      </c>
      <c r="C89" s="81">
        <f>'Таблица  1'!C35</f>
        <v>286380</v>
      </c>
      <c r="D89" s="81">
        <f>'Таблица  1'!D35</f>
        <v>247320</v>
      </c>
      <c r="E89" s="81">
        <f>'Таблица  1'!E35</f>
        <v>247320</v>
      </c>
    </row>
    <row r="90" spans="2:5" ht="17.25" thickBot="1">
      <c r="B90" s="33" t="s">
        <v>462</v>
      </c>
      <c r="C90" s="81">
        <f>'Таблица  1'!C42</f>
        <v>251059.77000000002</v>
      </c>
      <c r="D90" s="81">
        <f>'Таблица  1'!D42</f>
        <v>208100</v>
      </c>
      <c r="E90" s="81">
        <f>'Таблица  1'!E42</f>
        <v>208100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301384.38</v>
      </c>
      <c r="D92" s="81">
        <f>'Таблица  1'!D37</f>
        <v>254650</v>
      </c>
      <c r="E92" s="81">
        <f>'Таблица  1'!E37</f>
        <v>253600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3837633</v>
      </c>
      <c r="D94" s="81">
        <f>'Таблица  1'!D39</f>
        <v>3514800</v>
      </c>
      <c r="E94" s="81">
        <f>'Таблица  1'!E39</f>
        <v>3392820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210818</v>
      </c>
      <c r="D96" s="81">
        <f>'Таблица  1'!D45</f>
        <v>210818</v>
      </c>
      <c r="E96" s="81">
        <f>'Таблица  1'!E45</f>
        <v>210818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338569</v>
      </c>
      <c r="D99" s="81">
        <f>'Таблица  1'!D131</f>
        <v>313796</v>
      </c>
      <c r="E99" s="81">
        <f>'Таблица  1'!E131</f>
        <v>330767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46:E46"/>
    <mergeCell ref="C87:C88"/>
    <mergeCell ref="D87:D88"/>
    <mergeCell ref="E87:E88"/>
    <mergeCell ref="B68:B70"/>
    <mergeCell ref="C68:E68"/>
    <mergeCell ref="D69:E69"/>
    <mergeCell ref="C63:E63"/>
    <mergeCell ref="D77:D79"/>
    <mergeCell ref="B66:E66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2015-02-05T02:51:57Z</cp:lastPrinted>
  <dcterms:created xsi:type="dcterms:W3CDTF">2007-11-01T06:06:06Z</dcterms:created>
  <dcterms:modified xsi:type="dcterms:W3CDTF">2015-02-26T06:56:32Z</dcterms:modified>
  <cp:category/>
  <cp:version/>
  <cp:contentType/>
  <cp:contentStatus/>
</cp:coreProperties>
</file>