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<sst xmlns="http://schemas.openxmlformats.org/spreadsheetml/2006/main" count="1771" uniqueCount="563">
  <si>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</si>
  <si>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</si>
  <si>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</si>
  <si>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</si>
  <si>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</si>
  <si>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</si>
  <si>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</si>
  <si>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</si>
  <si>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</si>
  <si>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</si>
  <si>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</si>
  <si>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</si>
  <si>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</si>
  <si>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</si>
  <si>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</si>
  <si>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</si>
  <si>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</si>
  <si>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</si>
  <si>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</si>
  <si>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</si>
  <si>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</si>
  <si>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</si>
  <si>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</si>
  <si>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</si>
  <si>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</si>
  <si>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</si>
  <si>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</si>
  <si>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</si>
  <si>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</si>
  <si>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</si>
  <si>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</si>
  <si>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</si>
  <si>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</si>
  <si>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</si>
  <si>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</si>
  <si>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</si>
  <si>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</si>
  <si>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</si>
  <si>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</si>
  <si>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</si>
  <si>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</si>
  <si>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</si>
  <si>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</si>
  <si>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</si>
  <si>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</si>
  <si>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</si>
  <si>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</si>
  <si>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</si>
  <si>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</si>
  <si>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</si>
  <si>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</si>
  <si>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</si>
  <si>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</si>
  <si>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</si>
  <si>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</si>
  <si>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</si>
  <si>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</si>
  <si>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</si>
  <si>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</si>
  <si>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</si>
  <si>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</si>
  <si>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</si>
  <si>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</si>
  <si>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</si>
  <si>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</si>
  <si>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</si>
  <si>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</si>
  <si>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</si>
  <si>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</si>
  <si>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</si>
  <si>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</si>
  <si>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</si>
  <si>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</si>
  <si>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</si>
  <si>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</si>
  <si>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</si>
  <si>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</si>
  <si>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</si>
  <si>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</si>
  <si>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</si>
  <si>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</si>
  <si>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</si>
  <si>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</si>
  <si>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</si>
  <si>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</si>
  <si>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</si>
  <si>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</si>
  <si>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</si>
  <si>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</si>
  <si>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</si>
  <si>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</si>
  <si>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</si>
  <si>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</si>
  <si>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</si>
  <si>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</si>
  <si>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</si>
  <si>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</si>
  <si>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</si>
  <si>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</si>
  <si>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</si>
  <si>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</si>
  <si>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</si>
  <si>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</si>
  <si>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</si>
  <si>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</si>
  <si>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</si>
  <si>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</si>
  <si>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</si>
  <si>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</si>
  <si>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</si>
  <si>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</si>
  <si>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</si>
  <si>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</si>
  <si>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</si>
  <si>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</si>
  <si>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</si>
  <si>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</si>
  <si>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</si>
  <si>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</si>
  <si>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</si>
  <si>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</si>
  <si>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</si>
  <si>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</si>
  <si>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</si>
  <si>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</si>
  <si>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</si>
  <si>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</si>
  <si>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</si>
  <si>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</si>
  <si>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</si>
  <si>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</si>
  <si>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</si>
  <si>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</si>
  <si>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</si>
  <si>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</si>
  <si>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</si>
  <si>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</si>
  <si>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</si>
  <si>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</si>
  <si>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</si>
  <si>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</si>
  <si>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</si>
  <si>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</si>
  <si>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</si>
  <si>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</si>
  <si>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</si>
  <si>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</si>
  <si>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</si>
  <si>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</si>
  <si>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</si>
  <si>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</si>
  <si>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</si>
  <si>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</si>
  <si>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</si>
  <si>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</si>
  <si>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</si>
  <si>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</si>
  <si>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</si>
  <si>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</si>
  <si>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</si>
  <si>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</si>
  <si>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</si>
  <si>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</si>
  <si>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</si>
  <si>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</si>
  <si>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</si>
  <si>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</si>
  <si>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</si>
  <si>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</si>
  <si>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</si>
  <si>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</si>
  <si>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</si>
  <si>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</si>
  <si>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</si>
  <si>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</si>
  <si>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</si>
  <si>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</si>
  <si>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</si>
  <si>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</si>
  <si>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</si>
  <si>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</si>
  <si>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</si>
  <si>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</si>
  <si>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</si>
  <si>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</si>
  <si>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</si>
  <si>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</si>
  <si>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</si>
  <si>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</si>
  <si>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</si>
  <si>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</si>
  <si>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</si>
  <si>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</si>
  <si>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</si>
  <si>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</si>
  <si>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</si>
  <si>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</si>
  <si>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</si>
  <si>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</si>
  <si>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</si>
  <si>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</si>
  <si>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</si>
  <si>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</si>
  <si>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</si>
  <si>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</si>
  <si>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</si>
  <si>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</si>
  <si>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</si>
  <si>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</si>
  <si>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</si>
  <si>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</si>
  <si>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</si>
  <si>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</si>
  <si>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</si>
  <si>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</si>
  <si>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</si>
  <si>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</si>
  <si>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</si>
  <si>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</si>
  <si>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</si>
  <si>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</si>
  <si>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</si>
  <si>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</si>
  <si>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</si>
  <si>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</si>
  <si>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</si>
  <si>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</si>
  <si>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</si>
  <si>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</si>
  <si>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</si>
  <si>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</si>
  <si>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</si>
  <si>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</si>
  <si>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</si>
  <si>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</si>
  <si>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</si>
  <si>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</si>
  <si>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</si>
  <si>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</si>
  <si>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</si>
  <si>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</si>
  <si>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</si>
  <si>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</si>
  <si>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</si>
  <si>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</si>
  <si>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</si>
  <si>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</si>
  <si>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</si>
  <si>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</si>
  <si>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</si>
  <si>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</si>
  <si>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</si>
  <si>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</si>
  <si>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</si>
  <si>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</si>
  <si>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</si>
  <si>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</si>
  <si>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</si>
  <si>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</si>
  <si>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</si>
  <si>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</si>
  <si>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</si>
  <si>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</si>
  <si>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</si>
  <si>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</si>
  <si>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</si>
  <si>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</si>
  <si>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</si>
  <si>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</si>
  <si>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</si>
  <si>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</si>
  <si>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</si>
  <si>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</si>
  <si>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</si>
  <si>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</si>
  <si>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</si>
  <si>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</si>
  <si>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</si>
  <si>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</si>
  <si>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</si>
  <si>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</si>
  <si>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</si>
  <si>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</si>
  <si>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</si>
  <si>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</si>
  <si>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</si>
  <si>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</si>
  <si>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</si>
  <si>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</si>
  <si>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</si>
  <si>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</si>
  <si>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</si>
  <si>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</si>
  <si>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</si>
  <si>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</si>
  <si>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</si>
  <si>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</si>
  <si>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</si>
  <si>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</si>
  <si>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</si>
  <si>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</si>
  <si>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</si>
  <si>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</si>
  <si>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</si>
  <si>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</si>
  <si>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</si>
  <si>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</si>
  <si>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</si>
  <si>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</si>
  <si>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</si>
  <si>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</si>
  <si>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</si>
  <si>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</si>
  <si>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</si>
  <si>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</si>
  <si>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</si>
  <si>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</si>
  <si>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</si>
  <si>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</si>
  <si>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</si>
  <si>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</si>
  <si>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</si>
  <si>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</si>
  <si>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</si>
  <si>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</si>
  <si>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</si>
  <si>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</si>
  <si>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</si>
  <si>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</si>
  <si>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</si>
  <si>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</si>
  <si>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</si>
  <si>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</si>
  <si>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</si>
  <si>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</si>
  <si>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</si>
  <si>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</si>
  <si>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</si>
  <si>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</si>
  <si>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</si>
  <si>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</si>
  <si>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</si>
  <si>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</si>
  <si>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</si>
  <si>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</si>
  <si>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</si>
  <si>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</si>
  <si>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</si>
  <si>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</si>
  <si>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</si>
  <si>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</si>
  <si>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</si>
  <si>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</si>
  <si>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</si>
  <si>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</si>
  <si>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</si>
  <si>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</si>
  <si>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</si>
  <si>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</si>
  <si>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</si>
  <si>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</si>
  <si>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</si>
  <si>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</si>
  <si>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</si>
  <si>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</si>
  <si>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</si>
  <si>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</si>
  <si>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</si>
  <si>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</si>
  <si>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</si>
  <si>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</si>
  <si>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</si>
  <si>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</si>
  <si>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</si>
  <si>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</si>
  <si>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</si>
  <si>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</si>
  <si>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</si>
  <si>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</si>
  <si>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</si>
  <si>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</si>
  <si>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</si>
  <si>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</si>
  <si>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</si>
  <si>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</si>
  <si>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</si>
  <si>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</si>
  <si>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</si>
  <si>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</si>
  <si>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</si>
  <si>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</si>
  <si>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</si>
  <si>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</si>
  <si>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</si>
  <si>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</si>
  <si>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</si>
  <si>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</si>
  <si>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</si>
  <si>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</si>
  <si>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</si>
  <si>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</si>
  <si>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</si>
  <si>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</si>
  <si>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</si>
  <si>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</si>
  <si>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</si>
  <si>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</si>
  <si>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</si>
  <si>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</si>
  <si>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</si>
  <si>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</si>
  <si>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</si>
  <si>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</si>
  <si>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</si>
  <si>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</si>
  <si>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</si>
  <si>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</si>
  <si>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</si>
  <si>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</si>
  <si>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</si>
  <si>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</si>
  <si>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</si>
  <si>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</si>
  <si>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</si>
  <si>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</si>
  <si>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</si>
  <si>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</si>
  <si>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</si>
  <si>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</si>
  <si>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</si>
  <si>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</si>
  <si>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</si>
  <si>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</si>
  <si>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</si>
  <si>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</si>
  <si>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</si>
  <si>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</si>
  <si>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</si>
  <si>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</si>
  <si>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</si>
  <si>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</si>
  <si>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</si>
  <si>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</si>
  <si>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</si>
  <si>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</si>
  <si>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</si>
  <si>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</si>
  <si>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</si>
  <si>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</si>
  <si>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</si>
  <si>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</si>
  <si>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</si>
  <si>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</si>
  <si>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</si>
  <si>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</si>
  <si>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</si>
  <si>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</si>
  <si>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</si>
  <si>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</si>
  <si>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</si>
  <si>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</si>
  <si>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</si>
  <si>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</si>
  <si>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</si>
  <si>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</si>
  <si>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</si>
  <si>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</si>
  <si>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</si>
  <si>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</si>
  <si>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</si>
  <si>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</si>
  <si>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</si>
  <si>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</si>
  <si>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</si>
  <si>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</si>
  <si>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</si>
  <si>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</si>
  <si>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</si>
  <si>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</si>
  <si>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</si>
  <si>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</si>
  <si>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</si>
  <si>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</si>
  <si>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</si>
  <si>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</si>
  <si>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</si>
  <si>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</si>
  <si>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</si>
  <si>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</si>
  <si>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</si>
  <si>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</si>
  <si>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</si>
  <si>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</si>
  <si>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</si>
  <si>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</si>
  <si>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</si>
  <si>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</si>
  <si>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</si>
  <si>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</si>
  <si>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</si>
  <si>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</si>
  <si>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</si>
  <si>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</si>
  <si>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</si>
  <si>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</si>
  <si>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</si>
  <si>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</si>
  <si>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</si>
  <si>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</si>
  <si>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</si>
  <si>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</si>
  <si>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</si>
  <si>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</si>
  <si>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</si>
  <si>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</si>
  <si>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</si>
  <si>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</si>
  <si>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</si>
  <si>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</si>
  <si>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</si>
  <si>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</si>
  <si>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</si>
  <si>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</si>
  <si>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</si>
  <si>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</si>
  <si>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</si>
  <si>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</si>
  <si>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</si>
  <si>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</si>
  <si>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</si>
  <si>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</si>
  <si>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</si>
  <si>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</si>
  <si>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</si>
  <si>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</si>
  <si>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</si>
  <si>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</si>
  <si>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</si>
  <si>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</si>
  <si>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</si>
  <si>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</si>
  <si>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</si>
  <si>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</si>
  <si>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</si>
  <si>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</si>
  <si>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</si>
  <si>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</si>
  <si>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</si>
  <si>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</si>
  <si>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</si>
  <si>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2014   г.                                                                                    </t>
  </si>
  <si>
    <t xml:space="preserve"> " 30 " декабря   2014      г.</t>
  </si>
  <si>
    <t xml:space="preserve">    Дата составления " 30 " декабря   2014   г.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</si>
  <si>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
 детей; воспитание с учетом возрастных категорий детей гражданственности,  уважения   к   правам   и свободам человека, любви к окружающей природе, Родине, семье;
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</si>
  <si>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" 30 " декабря 201 4 год</t>
  </si>
  <si>
    <t xml:space="preserve">Заведующий МБДОУ детский </t>
  </si>
  <si>
    <t>__________  Л.В.Скрипка</t>
  </si>
  <si>
    <t>Муниципальное бюджетное дошкольное образовательное учреждение детский сад №13 с.Раковка Уссурийского городского округа"</t>
  </si>
  <si>
    <t>692503 Приморский край, с.Раковка, ул. Первомайская, 48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</si>
  <si>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 
подготовка к школе;
обучение ручному труду; 
обучение детей изобразительному искусству.</t>
  </si>
  <si>
    <t>сад №13 с.Раковки</t>
  </si>
  <si>
    <t>Л.В.Скрипка</t>
  </si>
  <si>
    <t>Н.Ю.Пульченко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</si>
</sst>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6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6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6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3" fillId="0" borderId="21" xfId="54" applyFont="1" applyBorder="1" applyAlignment="1" applyProtection="1">
      <alignment vertical="center" wrapText="1"/>
      <protection locked="0"/>
    </xf>
    <xf numFmtId="0" fontId="53" fillId="0" borderId="22" xfId="54" applyFont="1" applyBorder="1" applyAlignment="1" applyProtection="1">
      <alignment vertical="center" wrapText="1"/>
      <protection locked="0"/>
    </xf>
    <xf numFmtId="0" fontId="53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3" fillId="0" borderId="29" xfId="54" applyNumberFormat="1" applyFont="1" applyBorder="1" applyAlignment="1" applyProtection="1">
      <alignment horizontal="center" vertical="center" wrapText="1"/>
      <protection locked="0"/>
    </xf>
    <xf numFmtId="2" fontId="53" fillId="0" borderId="32" xfId="54" applyNumberFormat="1" applyFont="1" applyBorder="1" applyAlignment="1" applyProtection="1">
      <alignment horizontal="center" vertical="center" wrapText="1"/>
      <protection locked="0"/>
    </xf>
    <xf numFmtId="2" fontId="53" fillId="0" borderId="33" xfId="54" applyNumberFormat="1" applyFont="1" applyBorder="1" applyAlignment="1" applyProtection="1">
      <alignment horizontal="center" vertical="center" wrapText="1"/>
      <protection locked="0"/>
    </xf>
    <xf numFmtId="2" fontId="53" fillId="0" borderId="31" xfId="54" applyNumberFormat="1" applyFont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6" fillId="0" borderId="0" xfId="54" applyFont="1" applyBorder="1" applyAlignment="1" applyProtection="1">
      <alignment/>
      <protection locked="0"/>
    </xf>
    <xf numFmtId="0" fontId="53" fillId="0" borderId="29" xfId="54" applyFont="1" applyBorder="1" applyAlignment="1" applyProtection="1">
      <alignment vertical="top" wrapText="1"/>
      <protection locked="0"/>
    </xf>
    <xf numFmtId="0" fontId="53" fillId="0" borderId="32" xfId="54" applyFont="1" applyBorder="1" applyAlignment="1" applyProtection="1">
      <alignment vertical="top" wrapText="1"/>
      <protection locked="0"/>
    </xf>
    <xf numFmtId="0" fontId="53" fillId="0" borderId="33" xfId="54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6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6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0.emf" /><Relationship Id="rId8" Type="http://schemas.openxmlformats.org/officeDocument/2006/relationships/image" Target="../media/image14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7.emf" /><Relationship Id="rId12" Type="http://schemas.openxmlformats.org/officeDocument/2006/relationships/image" Target="../media/image17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16.emf" /><Relationship Id="rId16" Type="http://schemas.openxmlformats.org/officeDocument/2006/relationships/image" Target="../media/image9.emf" /><Relationship Id="rId17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103" sqref="D10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2587397.32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4731046.74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2228971.27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501789.77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34000.04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-2177124.89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-40526.11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65555.87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23611.4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7946160.52</v>
      </c>
      <c r="D20" s="54">
        <f>SUM(D21:D25)</f>
        <v>8093537.52</v>
      </c>
      <c r="E20" s="54">
        <f>SUM(E21:E25)</f>
        <v>8370100.52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6935163</v>
      </c>
      <c r="D21" s="46">
        <v>7142546</v>
      </c>
      <c r="E21" s="46">
        <v>7419109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60006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950991.52</v>
      </c>
      <c r="D25" s="43">
        <f>SUM(D26:D29)</f>
        <v>950991.52</v>
      </c>
      <c r="E25" s="43">
        <f>SUM(E26:E29)</f>
        <v>950991.52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900991.52</v>
      </c>
      <c r="D27" s="46">
        <v>900991.52</v>
      </c>
      <c r="E27" s="46">
        <v>900991.52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50000</v>
      </c>
      <c r="D28" s="46">
        <v>50000</v>
      </c>
      <c r="E28" s="46">
        <v>50000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7946160.52</v>
      </c>
      <c r="D30" s="63">
        <f>SUM(D32:D46)-D42</f>
        <v>8093537.52</v>
      </c>
      <c r="E30" s="63">
        <f>SUM(E32:E46)-E42</f>
        <v>8370100.52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5197960</v>
      </c>
      <c r="D32" s="64">
        <f t="shared" si="0"/>
        <v>5322310</v>
      </c>
      <c r="E32" s="64">
        <f t="shared" si="0"/>
        <v>5597490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48170</v>
      </c>
      <c r="D33" s="64">
        <f t="shared" si="0"/>
        <v>20840</v>
      </c>
      <c r="E33" s="64">
        <f t="shared" si="0"/>
        <v>20840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886280</v>
      </c>
      <c r="D35" s="64">
        <f t="shared" si="0"/>
        <v>934140</v>
      </c>
      <c r="E35" s="64">
        <f t="shared" si="0"/>
        <v>980850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227288</v>
      </c>
      <c r="D36" s="64">
        <f t="shared" si="0"/>
        <v>221900</v>
      </c>
      <c r="E36" s="64">
        <f t="shared" si="0"/>
        <v>221900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60967</v>
      </c>
      <c r="D38" s="64">
        <f t="shared" si="0"/>
        <v>60967</v>
      </c>
      <c r="E38" s="64">
        <f t="shared" si="0"/>
        <v>62410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1244846.52</v>
      </c>
      <c r="D40" s="64">
        <f t="shared" si="0"/>
        <v>1276731.52</v>
      </c>
      <c r="E40" s="64">
        <f t="shared" si="0"/>
        <v>1229961.52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146000</v>
      </c>
      <c r="D43" s="64">
        <f t="shared" si="0"/>
        <v>122000</v>
      </c>
      <c r="E43" s="64">
        <f t="shared" si="0"/>
        <v>122000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133929</v>
      </c>
      <c r="D46" s="65">
        <f>SUM(D47:D50)</f>
        <v>133929</v>
      </c>
      <c r="E46" s="65">
        <f>SUM(E47:E50)</f>
        <v>133929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1487</v>
      </c>
      <c r="D47" s="64">
        <f t="shared" si="1"/>
        <v>1487</v>
      </c>
      <c r="E47" s="64">
        <f t="shared" si="1"/>
        <v>1487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2250</v>
      </c>
      <c r="D48" s="64">
        <f t="shared" si="1"/>
        <v>2250</v>
      </c>
      <c r="E48" s="64">
        <f t="shared" si="1"/>
        <v>2250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130192</v>
      </c>
      <c r="D49" s="64">
        <f t="shared" si="1"/>
        <v>130192</v>
      </c>
      <c r="E49" s="64">
        <f t="shared" si="1"/>
        <v>130192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6935163</v>
      </c>
      <c r="D51" s="54">
        <f>SUM(D52:D66)-D62</f>
        <v>7142546</v>
      </c>
      <c r="E51" s="54">
        <f>SUM(E52:E66)-E62</f>
        <v>7419109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f>1565670+472830+2426620+732840</f>
        <v>5197960</v>
      </c>
      <c r="D52" s="46">
        <f>2426620+732840+1661180+501670</f>
        <v>5322310</v>
      </c>
      <c r="E52" s="46">
        <f>536190+1775460+2523690+762150</f>
        <v>5597490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19850</v>
      </c>
      <c r="D53" s="46">
        <v>20840</v>
      </c>
      <c r="E53" s="46">
        <v>20840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886280</v>
      </c>
      <c r="D55" s="46">
        <v>934140</v>
      </c>
      <c r="E55" s="46">
        <v>980850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f>211330+13272</f>
        <v>224602</v>
      </c>
      <c r="D56" s="46">
        <v>221900</v>
      </c>
      <c r="E56" s="46">
        <v>221900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35967</v>
      </c>
      <c r="D58" s="46">
        <v>35967</v>
      </c>
      <c r="E58" s="46">
        <v>37410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313855</v>
      </c>
      <c r="D60" s="46">
        <v>350740</v>
      </c>
      <c r="E60" s="46">
        <v>303970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122000</v>
      </c>
      <c r="D63" s="46">
        <v>122000</v>
      </c>
      <c r="E63" s="46">
        <v>122000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133929</v>
      </c>
      <c r="D66" s="43">
        <f>SUM(D67:D70)</f>
        <v>133929</v>
      </c>
      <c r="E66" s="43">
        <f>SUM(E67:E70)</f>
        <v>133929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1487</v>
      </c>
      <c r="D67" s="48">
        <v>1487</v>
      </c>
      <c r="E67" s="48">
        <v>1487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2250</v>
      </c>
      <c r="D68" s="48">
        <v>2250</v>
      </c>
      <c r="E68" s="48">
        <v>2250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130192</v>
      </c>
      <c r="D69" s="48">
        <v>130192</v>
      </c>
      <c r="E69" s="48">
        <v>130192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60006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2686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5000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950991.52</v>
      </c>
      <c r="D91" s="54">
        <f>SUM(D92:D106)-D102</f>
        <v>950991.52</v>
      </c>
      <c r="E91" s="54">
        <f>SUM(E92:E106)-E102</f>
        <v>950991.52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25000</v>
      </c>
      <c r="D98" s="46">
        <v>25000</v>
      </c>
      <c r="E98" s="46">
        <v>25000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f>900991.52+25000</f>
        <v>925991.52</v>
      </c>
      <c r="D100" s="46">
        <f>900991.52+25000</f>
        <v>925991.52</v>
      </c>
      <c r="E100" s="46">
        <f>900991.52+25000</f>
        <v>925991.52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46"/>
      <c r="D131" s="46"/>
      <c r="E131" s="46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143202</v>
      </c>
      <c r="D132" s="46">
        <v>132724</v>
      </c>
      <c r="E132" s="46">
        <v>139902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20">
      <selection activeCell="A110" sqref="A110:IV11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555</v>
      </c>
      <c r="E2" s="182"/>
    </row>
    <row r="3" spans="1:5" ht="16.5">
      <c r="A3" s="40"/>
      <c r="B3" s="36" t="s">
        <v>493</v>
      </c>
      <c r="C3" s="37"/>
      <c r="D3" s="182" t="s">
        <v>560</v>
      </c>
      <c r="E3" s="182"/>
    </row>
    <row r="4" spans="1:4" ht="16.5">
      <c r="A4" s="40"/>
      <c r="B4" s="36" t="s">
        <v>531</v>
      </c>
      <c r="C4" s="37"/>
      <c r="D4" s="78" t="s">
        <v>556</v>
      </c>
    </row>
    <row r="5" spans="1:4" ht="16.5">
      <c r="A5" s="40"/>
      <c r="B5" s="36" t="s">
        <v>550</v>
      </c>
      <c r="C5" s="37"/>
      <c r="D5" s="78" t="s">
        <v>551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557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558</v>
      </c>
      <c r="D17" s="128"/>
      <c r="E17" s="129"/>
    </row>
    <row r="18" spans="2:5" ht="17.25" thickBot="1">
      <c r="B18" s="33" t="s">
        <v>353</v>
      </c>
      <c r="C18" s="127"/>
      <c r="D18" s="128"/>
      <c r="E18" s="129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545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92.5" customHeight="1" thickBot="1">
      <c r="B25" s="32" t="s">
        <v>361</v>
      </c>
      <c r="C25" s="127" t="s">
        <v>553</v>
      </c>
      <c r="D25" s="128"/>
      <c r="E25" s="129"/>
    </row>
    <row r="26" spans="2:5" ht="54.75" customHeight="1">
      <c r="B26" s="155" t="s">
        <v>362</v>
      </c>
      <c r="C26" s="184" t="s">
        <v>559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40.5" customHeight="1">
      <c r="B28" s="178"/>
      <c r="C28" s="187"/>
      <c r="D28" s="188"/>
      <c r="E28" s="189"/>
    </row>
    <row r="29" spans="2:5" ht="44.25" customHeight="1" hidden="1">
      <c r="B29" s="178"/>
      <c r="C29" s="187"/>
      <c r="D29" s="188"/>
      <c r="E29" s="189"/>
    </row>
    <row r="30" spans="2:5" ht="12.75" customHeight="1" hidden="1">
      <c r="B30" s="178"/>
      <c r="C30" s="187"/>
      <c r="D30" s="188"/>
      <c r="E30" s="189"/>
    </row>
    <row r="31" spans="2:5" ht="39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4731046.74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4731046.74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 customHeight="1">
      <c r="B36" s="155" t="s">
        <v>365</v>
      </c>
      <c r="C36" s="166"/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501789.77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100134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2587397.32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4731046.74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2228971.27</v>
      </c>
      <c r="D54" s="136"/>
      <c r="E54" s="137"/>
    </row>
    <row r="55" spans="2:5" ht="33.75" thickBot="1">
      <c r="B55" s="33" t="s">
        <v>376</v>
      </c>
      <c r="C55" s="135">
        <f>'Таблица  1'!C9</f>
        <v>501789.77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34000.04</v>
      </c>
      <c r="D57" s="136"/>
      <c r="E57" s="137"/>
    </row>
    <row r="58" spans="2:5" ht="17.25" thickBot="1">
      <c r="B58" s="33" t="s">
        <v>378</v>
      </c>
      <c r="C58" s="135">
        <f>'Таблица  1'!C11</f>
        <v>-2177124.89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-40526.11</v>
      </c>
      <c r="D60" s="136"/>
      <c r="E60" s="137"/>
    </row>
    <row r="61" spans="2:5" ht="17.25" thickBot="1">
      <c r="B61" s="33" t="s">
        <v>380</v>
      </c>
      <c r="C61" s="135">
        <f>'Таблица  1'!C14</f>
        <v>65555.87</v>
      </c>
      <c r="D61" s="136"/>
      <c r="E61" s="137"/>
    </row>
    <row r="62" spans="2:5" ht="17.25" thickBot="1">
      <c r="B62" s="33" t="s">
        <v>381</v>
      </c>
      <c r="C62" s="135">
        <f>'Таблица  1'!C15</f>
        <v>23611.4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7946160.52</v>
      </c>
      <c r="D72" s="116">
        <f>'Таблица  1'!D20</f>
        <v>8093537.52</v>
      </c>
      <c r="E72" s="116">
        <f>'Таблица  1'!E20</f>
        <v>8370100.52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6935163</v>
      </c>
      <c r="D74" s="81">
        <f>'Таблица  1'!D21</f>
        <v>7142546</v>
      </c>
      <c r="E74" s="81">
        <f>'Таблица  1'!E21</f>
        <v>7419109</v>
      </c>
    </row>
    <row r="75" spans="2:5" ht="17.25" thickBot="1">
      <c r="B75" s="33" t="s">
        <v>388</v>
      </c>
      <c r="C75" s="81">
        <f>'Таблица  1'!C22</f>
        <v>60006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950991.52</v>
      </c>
      <c r="D77" s="133">
        <f>'Таблица  1'!D25</f>
        <v>950991.52</v>
      </c>
      <c r="E77" s="133">
        <f>'Таблица  1'!E25</f>
        <v>950991.52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535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7946160.52</v>
      </c>
      <c r="D81" s="116">
        <f>'Таблица  1'!D30</f>
        <v>8093537.52</v>
      </c>
      <c r="E81" s="116">
        <f>'Таблица  1'!E30</f>
        <v>8370100.52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5197960</v>
      </c>
      <c r="D83" s="81">
        <f>'Таблица  1'!D32</f>
        <v>5322310</v>
      </c>
      <c r="E83" s="81">
        <f>'Таблица  1'!E32</f>
        <v>5597490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48170</v>
      </c>
      <c r="D84" s="81">
        <f>'Таблица  1'!D33</f>
        <v>20840</v>
      </c>
      <c r="E84" s="81">
        <f>'Таблица  1'!E33</f>
        <v>20840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886280</v>
      </c>
      <c r="D86" s="81">
        <f>'Таблица  1'!D35</f>
        <v>934140</v>
      </c>
      <c r="E86" s="81">
        <f>'Таблица  1'!E35</f>
        <v>980850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227288</v>
      </c>
      <c r="D89" s="81">
        <f>'Таблица  1'!D36</f>
        <v>221900</v>
      </c>
      <c r="E89" s="81">
        <f>'Таблица  1'!E36</f>
        <v>221900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146000</v>
      </c>
      <c r="D90" s="81">
        <f>'Таблица  1'!D43</f>
        <v>122000</v>
      </c>
      <c r="E90" s="81">
        <f>'Таблица  1'!E43</f>
        <v>122000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7946160.52</v>
      </c>
      <c r="I91" s="88">
        <f>D83+D84+D85+D86+D87+D89+D90+D91+D92+D93+D94+D95+D96+D97</f>
        <v>8093537.52</v>
      </c>
      <c r="J91" s="88">
        <f>E83+E84+E85+E86+E87+E89+E90+E91+E92+E93+E94+E95+E96+E97</f>
        <v>8370100.52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60967</v>
      </c>
      <c r="D92" s="81">
        <f>'Таблица  1'!D38</f>
        <v>60967</v>
      </c>
      <c r="E92" s="81">
        <f>'Таблица  1'!E38</f>
        <v>62410</v>
      </c>
      <c r="H92" s="89">
        <f>C99+C116+C133+C151</f>
        <v>7946160.52</v>
      </c>
      <c r="I92" s="89">
        <f>D99+D116+D133+D151</f>
        <v>8093537.52</v>
      </c>
      <c r="J92" s="89">
        <f>E99+E116+E133+E151</f>
        <v>8370100.52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1244846.52</v>
      </c>
      <c r="D94" s="81">
        <f>'Таблица  1'!D40</f>
        <v>1276731.52</v>
      </c>
      <c r="E94" s="81">
        <f>'Таблица  1'!E40</f>
        <v>1229961.52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133929</v>
      </c>
      <c r="D96" s="81">
        <f>'Таблица  1'!D46</f>
        <v>133929</v>
      </c>
      <c r="E96" s="81">
        <f>'Таблица  1'!E46</f>
        <v>133929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6935163</v>
      </c>
      <c r="D99" s="116">
        <f>'Таблица  1'!D51</f>
        <v>7142546</v>
      </c>
      <c r="E99" s="116">
        <f>'Таблица  1'!E51</f>
        <v>7419109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5197960</v>
      </c>
      <c r="D101" s="81">
        <f>'Таблица  1'!D52</f>
        <v>5322310</v>
      </c>
      <c r="E101" s="81">
        <f>'Таблица  1'!E52</f>
        <v>5597490</v>
      </c>
    </row>
    <row r="102" spans="2:5" ht="17.25" thickBot="1">
      <c r="B102" s="33" t="s">
        <v>470</v>
      </c>
      <c r="C102" s="81">
        <f>'Таблица  1'!C53</f>
        <v>19850</v>
      </c>
      <c r="D102" s="81">
        <f>'Таблица  1'!D53</f>
        <v>20840</v>
      </c>
      <c r="E102" s="81">
        <f>'Таблица  1'!E53</f>
        <v>20840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886280</v>
      </c>
      <c r="D104" s="81">
        <f>'Таблица  1'!D55</f>
        <v>934140</v>
      </c>
      <c r="E104" s="81">
        <f>'Таблица  1'!E55</f>
        <v>980850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224602</v>
      </c>
      <c r="D107" s="81">
        <f>'Таблица  1'!D56</f>
        <v>221900</v>
      </c>
      <c r="E107" s="81">
        <f>'Таблица  1'!E56</f>
        <v>221900</v>
      </c>
    </row>
    <row r="108" spans="2:5" ht="17.25" thickBot="1">
      <c r="B108" s="33" t="s">
        <v>474</v>
      </c>
      <c r="C108" s="81">
        <f>'Таблица  1'!C63</f>
        <v>122000</v>
      </c>
      <c r="D108" s="81">
        <f>'Таблица  1'!D63</f>
        <v>122000</v>
      </c>
      <c r="E108" s="81">
        <f>'Таблица  1'!E63</f>
        <v>122000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35967</v>
      </c>
      <c r="D110" s="81">
        <f>'Таблица  1'!D58</f>
        <v>35967</v>
      </c>
      <c r="E110" s="81">
        <f>'Таблица  1'!E58</f>
        <v>37410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313855</v>
      </c>
      <c r="D112" s="81">
        <f>'Таблица  1'!D60</f>
        <v>350740</v>
      </c>
      <c r="E112" s="81">
        <f>'Таблица  1'!E60</f>
        <v>303970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133929</v>
      </c>
      <c r="D114" s="81">
        <f>'Таблица  1'!D66</f>
        <v>133929</v>
      </c>
      <c r="E114" s="81">
        <f>'Таблица  1'!E66</f>
        <v>133929</v>
      </c>
    </row>
    <row r="115" spans="2:5" ht="33.75" thickBot="1">
      <c r="B115" s="33" t="s">
        <v>481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60006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2686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5000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950991.52</v>
      </c>
      <c r="D133" s="145">
        <f>'Таблица  1'!D91</f>
        <v>950991.52</v>
      </c>
      <c r="E133" s="145">
        <f>'Таблица  1'!E91</f>
        <v>950991.52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25000</v>
      </c>
      <c r="D145" s="81">
        <f>'Таблица  1'!D98</f>
        <v>25000</v>
      </c>
      <c r="E145" s="81">
        <f>'Таблица  1'!E98</f>
        <v>25000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925991.52</v>
      </c>
      <c r="D147" s="81">
        <f>'Таблица  1'!D100</f>
        <v>925991.52</v>
      </c>
      <c r="E147" s="81">
        <f>'Таблица  1'!E100</f>
        <v>925991.52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143202</v>
      </c>
      <c r="D171" s="110">
        <f>'Таблица  1'!D132</f>
        <v>132724</v>
      </c>
      <c r="E171" s="110">
        <f>'Таблица  1'!E132</f>
        <v>139902</v>
      </c>
    </row>
    <row r="172" spans="2:3" ht="16.5">
      <c r="B172" s="29"/>
      <c r="C172" s="37"/>
    </row>
    <row r="173" spans="2:3" ht="16.5">
      <c r="B173" s="36" t="s">
        <v>533</v>
      </c>
      <c r="C173" s="37" t="s">
        <v>561</v>
      </c>
    </row>
    <row r="174" spans="2:3" ht="13.5" customHeight="1">
      <c r="B174" s="38" t="s">
        <v>404</v>
      </c>
      <c r="C174" s="37"/>
    </row>
    <row r="175" spans="2:3" ht="15">
      <c r="B175" s="39" t="s">
        <v>554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562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562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2587397.32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4731046.74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2228971.27</v>
      </c>
      <c r="D54" s="136"/>
      <c r="E54" s="137"/>
    </row>
    <row r="55" spans="2:5" ht="33.75" thickBot="1">
      <c r="B55" s="33" t="s">
        <v>376</v>
      </c>
      <c r="C55" s="135">
        <f>'Таблица  1'!C9</f>
        <v>501789.77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34000.04</v>
      </c>
      <c r="D57" s="136"/>
      <c r="E57" s="137"/>
    </row>
    <row r="58" spans="2:5" ht="17.25" thickBot="1">
      <c r="B58" s="33" t="s">
        <v>378</v>
      </c>
      <c r="C58" s="135">
        <f>'Таблица  1'!C11</f>
        <v>-2177124.89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-40526.11</v>
      </c>
      <c r="D60" s="136"/>
      <c r="E60" s="137"/>
    </row>
    <row r="61" spans="2:5" ht="17.25" thickBot="1">
      <c r="B61" s="33" t="s">
        <v>380</v>
      </c>
      <c r="C61" s="135">
        <f>'Таблица  1'!C14</f>
        <v>65555.87</v>
      </c>
      <c r="D61" s="136"/>
      <c r="E61" s="137"/>
    </row>
    <row r="62" spans="2:5" ht="17.25" thickBot="1">
      <c r="B62" s="33" t="s">
        <v>381</v>
      </c>
      <c r="C62" s="135">
        <f>'Таблица  1'!C15</f>
        <v>23611.4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7946160.52</v>
      </c>
      <c r="D72" s="81">
        <f>'Таблица  1'!D20</f>
        <v>8093537.52</v>
      </c>
      <c r="E72" s="81">
        <f>'Таблица  1'!E20</f>
        <v>8370100.52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6935163</v>
      </c>
      <c r="D74" s="81">
        <f>'Таблица  1'!D21</f>
        <v>7142546</v>
      </c>
      <c r="E74" s="81">
        <f>'Таблица  1'!E21</f>
        <v>7419109</v>
      </c>
    </row>
    <row r="75" spans="2:5" ht="17.25" thickBot="1">
      <c r="B75" s="33" t="s">
        <v>388</v>
      </c>
      <c r="C75" s="81">
        <f>'Таблица  1'!C22</f>
        <v>60006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950991.52</v>
      </c>
      <c r="D77" s="133">
        <f>'Таблица  1'!D25</f>
        <v>950991.52</v>
      </c>
      <c r="E77" s="133">
        <f>'Таблица  1'!E25</f>
        <v>950991.52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7946160.52</v>
      </c>
      <c r="D81" s="81">
        <f>'Таблица  1'!D30</f>
        <v>8093537.52</v>
      </c>
      <c r="E81" s="81">
        <f>'Таблица  1'!E30</f>
        <v>8370100.52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5197960</v>
      </c>
      <c r="D83" s="81">
        <f>'Таблица  1'!D32</f>
        <v>5322310</v>
      </c>
      <c r="E83" s="81">
        <f>'Таблица  1'!E32</f>
        <v>5597490</v>
      </c>
    </row>
    <row r="84" spans="2:5" ht="17.25" thickBot="1">
      <c r="B84" s="33" t="s">
        <v>457</v>
      </c>
      <c r="C84" s="81">
        <f>'Таблица  1'!C33</f>
        <v>48170</v>
      </c>
      <c r="D84" s="81">
        <f>'Таблица  1'!D33</f>
        <v>20840</v>
      </c>
      <c r="E84" s="81">
        <f>'Таблица  1'!E33</f>
        <v>20840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886280</v>
      </c>
      <c r="D86" s="81">
        <f>'Таблица  1'!D35</f>
        <v>934140</v>
      </c>
      <c r="E86" s="81">
        <f>'Таблица  1'!E35</f>
        <v>980850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227288</v>
      </c>
      <c r="D89" s="81">
        <f>'Таблица  1'!D36</f>
        <v>221900</v>
      </c>
      <c r="E89" s="81">
        <f>'Таблица  1'!E36</f>
        <v>221900</v>
      </c>
    </row>
    <row r="90" spans="2:5" ht="17.25" thickBot="1">
      <c r="B90" s="33" t="s">
        <v>462</v>
      </c>
      <c r="C90" s="81">
        <f>'Таблица  1'!C43</f>
        <v>146000</v>
      </c>
      <c r="D90" s="81">
        <f>'Таблица  1'!D43</f>
        <v>122000</v>
      </c>
      <c r="E90" s="81">
        <f>'Таблица  1'!E43</f>
        <v>122000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60967</v>
      </c>
      <c r="D92" s="81">
        <f>'Таблица  1'!D38</f>
        <v>60967</v>
      </c>
      <c r="E92" s="81">
        <f>'Таблица  1'!E38</f>
        <v>62410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1244846.52</v>
      </c>
      <c r="D94" s="81">
        <f>'Таблица  1'!D40</f>
        <v>1276731.52</v>
      </c>
      <c r="E94" s="81">
        <f>'Таблица  1'!E40</f>
        <v>1229961.52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133929</v>
      </c>
      <c r="D96" s="81">
        <f>'Таблица  1'!D46</f>
        <v>133929</v>
      </c>
      <c r="E96" s="81">
        <f>'Таблица  1'!E46</f>
        <v>133929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143202</v>
      </c>
      <c r="D99" s="81">
        <f>'Таблица  1'!D132</f>
        <v>132724</v>
      </c>
      <c r="E99" s="81">
        <f>'Таблица  1'!E132</f>
        <v>139902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2015-01-15T06:32:34Z</cp:lastPrinted>
  <dcterms:created xsi:type="dcterms:W3CDTF">2007-11-01T06:06:06Z</dcterms:created>
  <dcterms:modified xsi:type="dcterms:W3CDTF">2015-02-26T06:55:49Z</dcterms:modified>
  <cp:category/>
  <cp:version/>
  <cp:contentType/>
  <cp:contentStatus/>
</cp:coreProperties>
</file>